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9" i="4" l="1"/>
  <c r="E195" i="4"/>
  <c r="L1448" i="9"/>
  <c r="J1448" i="9"/>
  <c r="F318" i="9"/>
  <c r="F317" i="9" s="1"/>
  <c r="F316" i="9"/>
  <c r="F315" i="9" s="1"/>
  <c r="F314" i="9"/>
  <c r="F313" i="9"/>
  <c r="F312" i="9" s="1"/>
  <c r="F311" i="9"/>
  <c r="F310" i="9"/>
  <c r="H309" i="9"/>
  <c r="E309" i="9" s="1"/>
  <c r="B309" i="9" s="1"/>
  <c r="G309" i="9"/>
  <c r="F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F303" i="9"/>
  <c r="H302" i="9"/>
  <c r="E302" i="9" s="1"/>
  <c r="B302" i="9" s="1"/>
  <c r="G302" i="9"/>
  <c r="F302" i="9"/>
  <c r="H301" i="9"/>
  <c r="G301" i="9"/>
  <c r="F301" i="9"/>
  <c r="H300" i="9"/>
  <c r="G300" i="9"/>
  <c r="F300" i="9"/>
  <c r="H299" i="9"/>
  <c r="G299" i="9"/>
  <c r="F299" i="9"/>
  <c r="E299" i="9"/>
  <c r="B299" i="9" s="1"/>
  <c r="H298" i="9"/>
  <c r="G298" i="9"/>
  <c r="E298" i="9" s="1"/>
  <c r="B298" i="9" s="1"/>
  <c r="F298" i="9"/>
  <c r="H297" i="9"/>
  <c r="G297" i="9"/>
  <c r="E297" i="9" s="1"/>
  <c r="B297" i="9" s="1"/>
  <c r="F297" i="9"/>
  <c r="H296" i="9"/>
  <c r="G296" i="9"/>
  <c r="F296" i="9"/>
  <c r="H295" i="9"/>
  <c r="G295" i="9"/>
  <c r="F295" i="9"/>
  <c r="E295" i="9"/>
  <c r="B295" i="9" s="1"/>
  <c r="H294" i="9"/>
  <c r="G294" i="9"/>
  <c r="F294" i="9"/>
  <c r="H293" i="9"/>
  <c r="G293" i="9"/>
  <c r="F293" i="9"/>
  <c r="H292" i="9"/>
  <c r="E292" i="9" s="1"/>
  <c r="B292" i="9" s="1"/>
  <c r="G292" i="9"/>
  <c r="F292" i="9"/>
  <c r="F291" i="9"/>
  <c r="F290" i="9"/>
  <c r="H289" i="9"/>
  <c r="G289" i="9"/>
  <c r="E289" i="9" s="1"/>
  <c r="B289" i="9" s="1"/>
  <c r="F289" i="9"/>
  <c r="H288" i="9"/>
  <c r="G288" i="9"/>
  <c r="F288" i="9"/>
  <c r="H287" i="9"/>
  <c r="G287" i="9"/>
  <c r="E287" i="9" s="1"/>
  <c r="B287" i="9" s="1"/>
  <c r="F287" i="9"/>
  <c r="H286" i="9"/>
  <c r="G286" i="9"/>
  <c r="F286" i="9"/>
  <c r="F285" i="9"/>
  <c r="H284" i="9"/>
  <c r="G284" i="9"/>
  <c r="F284" i="9"/>
  <c r="H283" i="9"/>
  <c r="E283" i="9" s="1"/>
  <c r="B283" i="9" s="1"/>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F268" i="9" s="1"/>
  <c r="L268" i="9"/>
  <c r="E268" i="9"/>
  <c r="M267" i="9"/>
  <c r="L267" i="9"/>
  <c r="F267" i="9"/>
  <c r="E267" i="9"/>
  <c r="B267" i="9" s="1"/>
  <c r="M266" i="9"/>
  <c r="L266" i="9"/>
  <c r="F266" i="9" s="1"/>
  <c r="B266" i="9" s="1"/>
  <c r="E266" i="9"/>
  <c r="M265" i="9"/>
  <c r="L265" i="9"/>
  <c r="F265" i="9" s="1"/>
  <c r="B265" i="9" s="1"/>
  <c r="E265" i="9"/>
  <c r="M264" i="9"/>
  <c r="F264" i="9" s="1"/>
  <c r="L264" i="9"/>
  <c r="E264" i="9"/>
  <c r="M263" i="9"/>
  <c r="L263" i="9"/>
  <c r="F263" i="9"/>
  <c r="E263" i="9"/>
  <c r="B263" i="9" s="1"/>
  <c r="M262" i="9"/>
  <c r="L262" i="9"/>
  <c r="F262" i="9" s="1"/>
  <c r="B262" i="9" s="1"/>
  <c r="E262" i="9"/>
  <c r="M261" i="9"/>
  <c r="L261" i="9"/>
  <c r="F261" i="9" s="1"/>
  <c r="B261" i="9" s="1"/>
  <c r="E261" i="9"/>
  <c r="M260" i="9"/>
  <c r="F260" i="9" s="1"/>
  <c r="L260" i="9"/>
  <c r="E260" i="9"/>
  <c r="B260" i="9" s="1"/>
  <c r="M259" i="9"/>
  <c r="L259" i="9"/>
  <c r="F259" i="9"/>
  <c r="E259" i="9"/>
  <c r="B259" i="9" s="1"/>
  <c r="M258" i="9"/>
  <c r="L258" i="9"/>
  <c r="F258" i="9" s="1"/>
  <c r="B258" i="9" s="1"/>
  <c r="E258" i="9"/>
  <c r="M257" i="9"/>
  <c r="L257" i="9"/>
  <c r="F257" i="9" s="1"/>
  <c r="B257" i="9" s="1"/>
  <c r="E257" i="9"/>
  <c r="M256" i="9"/>
  <c r="L256" i="9"/>
  <c r="F256" i="9" s="1"/>
  <c r="E256" i="9"/>
  <c r="M255" i="9"/>
  <c r="L255" i="9"/>
  <c r="F255" i="9"/>
  <c r="E255" i="9"/>
  <c r="B255" i="9" s="1"/>
  <c r="M254" i="9"/>
  <c r="L254" i="9"/>
  <c r="F254" i="9" s="1"/>
  <c r="B254" i="9" s="1"/>
  <c r="E254" i="9"/>
  <c r="M253" i="9"/>
  <c r="L253" i="9"/>
  <c r="F253" i="9" s="1"/>
  <c r="B253" i="9" s="1"/>
  <c r="E253" i="9"/>
  <c r="M252" i="9"/>
  <c r="L252" i="9"/>
  <c r="F252" i="9"/>
  <c r="E252" i="9"/>
  <c r="B252" i="9" s="1"/>
  <c r="M251" i="9"/>
  <c r="L251" i="9"/>
  <c r="F251" i="9"/>
  <c r="E251" i="9"/>
  <c r="B251" i="9" s="1"/>
  <c r="M250" i="9"/>
  <c r="L250" i="9"/>
  <c r="F250" i="9" s="1"/>
  <c r="B250" i="9" s="1"/>
  <c r="E250" i="9"/>
  <c r="M249" i="9"/>
  <c r="L249" i="9"/>
  <c r="F249" i="9" s="1"/>
  <c r="B249" i="9" s="1"/>
  <c r="E249" i="9"/>
  <c r="M248" i="9"/>
  <c r="L248" i="9"/>
  <c r="F248" i="9"/>
  <c r="E248" i="9"/>
  <c r="B248" i="9" s="1"/>
  <c r="M247" i="9"/>
  <c r="L247" i="9"/>
  <c r="F247" i="9"/>
  <c r="E247" i="9"/>
  <c r="B247" i="9" s="1"/>
  <c r="M246" i="9"/>
  <c r="L246" i="9"/>
  <c r="F246" i="9" s="1"/>
  <c r="B246" i="9" s="1"/>
  <c r="E246" i="9"/>
  <c r="M245" i="9"/>
  <c r="L245" i="9"/>
  <c r="F245" i="9" s="1"/>
  <c r="B245" i="9" s="1"/>
  <c r="E245" i="9"/>
  <c r="M244" i="9"/>
  <c r="F244" i="9" s="1"/>
  <c r="L244" i="9"/>
  <c r="E244" i="9"/>
  <c r="M243" i="9"/>
  <c r="L243" i="9"/>
  <c r="F243" i="9"/>
  <c r="E243" i="9"/>
  <c r="B243" i="9" s="1"/>
  <c r="M242" i="9"/>
  <c r="L242" i="9"/>
  <c r="F242" i="9" s="1"/>
  <c r="B242" i="9" s="1"/>
  <c r="E242" i="9"/>
  <c r="M241" i="9"/>
  <c r="L241" i="9"/>
  <c r="F241" i="9" s="1"/>
  <c r="B241" i="9" s="1"/>
  <c r="E241" i="9"/>
  <c r="M240" i="9"/>
  <c r="L240" i="9"/>
  <c r="F240" i="9"/>
  <c r="E240" i="9"/>
  <c r="B240" i="9" s="1"/>
  <c r="M239" i="9"/>
  <c r="L239" i="9"/>
  <c r="F239" i="9"/>
  <c r="B239" i="9" s="1"/>
  <c r="E239" i="9"/>
  <c r="M238" i="9"/>
  <c r="L238" i="9"/>
  <c r="F238" i="9" s="1"/>
  <c r="B238" i="9" s="1"/>
  <c r="E238" i="9"/>
  <c r="M237" i="9"/>
  <c r="L237" i="9"/>
  <c r="F237" i="9" s="1"/>
  <c r="B237" i="9" s="1"/>
  <c r="E237" i="9"/>
  <c r="M236" i="9"/>
  <c r="L236" i="9"/>
  <c r="F236" i="9"/>
  <c r="E236" i="9"/>
  <c r="B236" i="9" s="1"/>
  <c r="M235" i="9"/>
  <c r="L235" i="9"/>
  <c r="F235" i="9"/>
  <c r="E235" i="9"/>
  <c r="B235" i="9" s="1"/>
  <c r="M234" i="9"/>
  <c r="L234" i="9"/>
  <c r="F234" i="9" s="1"/>
  <c r="B234" i="9" s="1"/>
  <c r="E234" i="9"/>
  <c r="M233" i="9"/>
  <c r="L233" i="9"/>
  <c r="F233" i="9" s="1"/>
  <c r="B233" i="9" s="1"/>
  <c r="E233" i="9"/>
  <c r="M232" i="9"/>
  <c r="F232" i="9" s="1"/>
  <c r="L232" i="9"/>
  <c r="E232" i="9"/>
  <c r="B232" i="9" s="1"/>
  <c r="M231" i="9"/>
  <c r="L231" i="9"/>
  <c r="F231" i="9"/>
  <c r="E231" i="9"/>
  <c r="B231" i="9" s="1"/>
  <c r="M230" i="9"/>
  <c r="L230" i="9"/>
  <c r="F230" i="9" s="1"/>
  <c r="B230" i="9" s="1"/>
  <c r="E230" i="9"/>
  <c r="M229" i="9"/>
  <c r="L229" i="9"/>
  <c r="F229" i="9" s="1"/>
  <c r="B229" i="9" s="1"/>
  <c r="E229" i="9"/>
  <c r="M228" i="9"/>
  <c r="F228" i="9" s="1"/>
  <c r="L228" i="9"/>
  <c r="E228" i="9"/>
  <c r="B228" i="9" s="1"/>
  <c r="M227" i="9"/>
  <c r="L227" i="9"/>
  <c r="F227" i="9"/>
  <c r="E227" i="9"/>
  <c r="B227" i="9" s="1"/>
  <c r="M226" i="9"/>
  <c r="L226" i="9"/>
  <c r="F226" i="9" s="1"/>
  <c r="B226" i="9" s="1"/>
  <c r="E226" i="9"/>
  <c r="M225" i="9"/>
  <c r="L225" i="9"/>
  <c r="F225" i="9" s="1"/>
  <c r="B225" i="9" s="1"/>
  <c r="E225" i="9"/>
  <c r="M224" i="9"/>
  <c r="L224" i="9"/>
  <c r="F224" i="9" s="1"/>
  <c r="B224" i="9" s="1"/>
  <c r="E224" i="9"/>
  <c r="M223" i="9"/>
  <c r="F223" i="9" s="1"/>
  <c r="L223" i="9"/>
  <c r="E223" i="9"/>
  <c r="M222" i="9"/>
  <c r="L222" i="9"/>
  <c r="E222" i="9"/>
  <c r="M221" i="9"/>
  <c r="L221" i="9"/>
  <c r="E221" i="9"/>
  <c r="M220" i="9"/>
  <c r="L220" i="9"/>
  <c r="E220" i="9"/>
  <c r="M219" i="9"/>
  <c r="F219" i="9" s="1"/>
  <c r="L219" i="9"/>
  <c r="E219" i="9"/>
  <c r="M218" i="9"/>
  <c r="L218" i="9"/>
  <c r="E218" i="9"/>
  <c r="M217" i="9"/>
  <c r="L217" i="9"/>
  <c r="E217" i="9"/>
  <c r="M216" i="9"/>
  <c r="F216" i="9" s="1"/>
  <c r="L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G157" i="9"/>
  <c r="F157" i="9"/>
  <c r="B157" i="9"/>
  <c r="H156" i="9"/>
  <c r="G156" i="9"/>
  <c r="F156" i="9"/>
  <c r="E156" i="9"/>
  <c r="B156" i="9" s="1"/>
  <c r="H155" i="9"/>
  <c r="G155" i="9"/>
  <c r="E155" i="9" s="1"/>
  <c r="B155" i="9" s="1"/>
  <c r="F155" i="9"/>
  <c r="H154" i="9"/>
  <c r="G154" i="9"/>
  <c r="E154" i="9" s="1"/>
  <c r="B154" i="9" s="1"/>
  <c r="F154" i="9"/>
  <c r="H153" i="9"/>
  <c r="E153" i="9" s="1"/>
  <c r="G153" i="9"/>
  <c r="F153" i="9"/>
  <c r="B153" i="9"/>
  <c r="H152" i="9"/>
  <c r="G152" i="9"/>
  <c r="F152" i="9"/>
  <c r="E152" i="9"/>
  <c r="B152" i="9" s="1"/>
  <c r="H151" i="9"/>
  <c r="G151" i="9"/>
  <c r="E151" i="9" s="1"/>
  <c r="B151" i="9" s="1"/>
  <c r="F151" i="9"/>
  <c r="H150" i="9"/>
  <c r="G150" i="9"/>
  <c r="E150" i="9" s="1"/>
  <c r="B150" i="9" s="1"/>
  <c r="F150" i="9"/>
  <c r="H149" i="9"/>
  <c r="E149" i="9" s="1"/>
  <c r="G149" i="9"/>
  <c r="F149" i="9"/>
  <c r="B149" i="9"/>
  <c r="H148" i="9"/>
  <c r="G148" i="9"/>
  <c r="F148" i="9"/>
  <c r="E148" i="9"/>
  <c r="B148" i="9" s="1"/>
  <c r="H147" i="9"/>
  <c r="G147" i="9"/>
  <c r="E147" i="9" s="1"/>
  <c r="B147" i="9" s="1"/>
  <c r="F147" i="9"/>
  <c r="H146" i="9"/>
  <c r="G146" i="9"/>
  <c r="E146" i="9" s="1"/>
  <c r="B146" i="9" s="1"/>
  <c r="F146" i="9"/>
  <c r="H145" i="9"/>
  <c r="E145" i="9" s="1"/>
  <c r="G145" i="9"/>
  <c r="F145" i="9"/>
  <c r="B145" i="9"/>
  <c r="H144" i="9"/>
  <c r="G144" i="9"/>
  <c r="F144" i="9"/>
  <c r="E144" i="9"/>
  <c r="B144" i="9" s="1"/>
  <c r="F143" i="9"/>
  <c r="H142" i="9"/>
  <c r="G142" i="9"/>
  <c r="E142" i="9" s="1"/>
  <c r="B142" i="9" s="1"/>
  <c r="F142" i="9"/>
  <c r="H141" i="9"/>
  <c r="E141" i="9" s="1"/>
  <c r="G141" i="9"/>
  <c r="F141" i="9"/>
  <c r="B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G125" i="9"/>
  <c r="F125" i="9"/>
  <c r="B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G117" i="9"/>
  <c r="F117" i="9"/>
  <c r="B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G109" i="9"/>
  <c r="F109" i="9"/>
  <c r="B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G101" i="9"/>
  <c r="F101" i="9"/>
  <c r="B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G93" i="9"/>
  <c r="F93" i="9"/>
  <c r="B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G85" i="9"/>
  <c r="F85" i="9"/>
  <c r="B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G77" i="9"/>
  <c r="F77" i="9"/>
  <c r="B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F67" i="9"/>
  <c r="H66" i="9"/>
  <c r="G66" i="9"/>
  <c r="F66" i="9"/>
  <c r="E66" i="9"/>
  <c r="B66" i="9" s="1"/>
  <c r="H65" i="9"/>
  <c r="E65" i="9" s="1"/>
  <c r="G65" i="9"/>
  <c r="F65" i="9"/>
  <c r="B65" i="9"/>
  <c r="H64" i="9"/>
  <c r="G64" i="9"/>
  <c r="F64" i="9"/>
  <c r="E64" i="9"/>
  <c r="B64" i="9" s="1"/>
  <c r="H63" i="9"/>
  <c r="E63" i="9" s="1"/>
  <c r="G63" i="9"/>
  <c r="F63" i="9"/>
  <c r="B63" i="9"/>
  <c r="H62" i="9"/>
  <c r="G62" i="9"/>
  <c r="F62" i="9"/>
  <c r="E62" i="9"/>
  <c r="B62" i="9" s="1"/>
  <c r="H61" i="9"/>
  <c r="G61" i="9"/>
  <c r="F61" i="9"/>
  <c r="H60" i="9"/>
  <c r="G60" i="9"/>
  <c r="F60" i="9"/>
  <c r="E60" i="9"/>
  <c r="B60" i="9" s="1"/>
  <c r="H59" i="9"/>
  <c r="E59" i="9" s="1"/>
  <c r="G59" i="9"/>
  <c r="F59" i="9"/>
  <c r="B59" i="9"/>
  <c r="H58" i="9"/>
  <c r="G58" i="9"/>
  <c r="F58" i="9"/>
  <c r="E58" i="9"/>
  <c r="B58" i="9" s="1"/>
  <c r="H57" i="9"/>
  <c r="G57" i="9"/>
  <c r="F57" i="9"/>
  <c r="H56" i="9"/>
  <c r="G56" i="9"/>
  <c r="F56" i="9"/>
  <c r="E56" i="9"/>
  <c r="B56" i="9" s="1"/>
  <c r="H55" i="9"/>
  <c r="E55" i="9" s="1"/>
  <c r="G55" i="9"/>
  <c r="F55" i="9"/>
  <c r="B55" i="9"/>
  <c r="H54" i="9"/>
  <c r="G54" i="9"/>
  <c r="F54" i="9"/>
  <c r="E54" i="9"/>
  <c r="B54" i="9" s="1"/>
  <c r="H53" i="9"/>
  <c r="E53" i="9" s="1"/>
  <c r="G53" i="9"/>
  <c r="F53" i="9"/>
  <c r="B53" i="9"/>
  <c r="H52" i="9"/>
  <c r="G52" i="9"/>
  <c r="F52" i="9"/>
  <c r="E52" i="9"/>
  <c r="B52" i="9" s="1"/>
  <c r="H51" i="9"/>
  <c r="G51" i="9"/>
  <c r="F51" i="9"/>
  <c r="E51" i="9"/>
  <c r="B51" i="9" s="1"/>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E34" i="9" s="1"/>
  <c r="B34" i="9" s="1"/>
  <c r="G34" i="9"/>
  <c r="F34" i="9"/>
  <c r="H33" i="9"/>
  <c r="G33" i="9"/>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E26" i="9" s="1"/>
  <c r="B26" i="9" s="1"/>
  <c r="G26" i="9"/>
  <c r="F26" i="9"/>
  <c r="H25" i="9"/>
  <c r="G25" i="9"/>
  <c r="E25" i="9" s="1"/>
  <c r="B25" i="9" s="1"/>
  <c r="F25" i="9"/>
  <c r="H24" i="9"/>
  <c r="G24" i="9"/>
  <c r="E24" i="9" s="1"/>
  <c r="B24" i="9" s="1"/>
  <c r="F24" i="9"/>
  <c r="H23" i="9"/>
  <c r="E23" i="9" s="1"/>
  <c r="B23" i="9" s="1"/>
  <c r="G23" i="9"/>
  <c r="F23" i="9"/>
  <c r="H22" i="9"/>
  <c r="E22" i="9" s="1"/>
  <c r="B22" i="9" s="1"/>
  <c r="G22" i="9"/>
  <c r="F22" i="9"/>
  <c r="F21" i="9"/>
  <c r="F4" i="9"/>
  <c r="O3" i="9"/>
  <c r="G275" i="9" s="1"/>
  <c r="E275" i="9" s="1"/>
  <c r="I3" i="9"/>
  <c r="H3" i="9"/>
  <c r="G3" i="9"/>
  <c r="D101" i="8"/>
  <c r="C1576" i="1" s="1"/>
  <c r="D95" i="8"/>
  <c r="D90" i="8"/>
  <c r="D85" i="8"/>
  <c r="C1560" i="1" s="1"/>
  <c r="D80" i="8"/>
  <c r="D75" i="8"/>
  <c r="D70" i="8"/>
  <c r="D65" i="8"/>
  <c r="D60" i="8"/>
  <c r="D49" i="8" s="1"/>
  <c r="C1524" i="1" s="1"/>
  <c r="G1524" i="1" s="1"/>
  <c r="D55" i="8"/>
  <c r="D50" i="8"/>
  <c r="D44" i="8"/>
  <c r="D43" i="8" s="1"/>
  <c r="I35" i="3" s="1"/>
  <c r="D36" i="8"/>
  <c r="D26" i="8"/>
  <c r="D24" i="8" s="1"/>
  <c r="C1499" i="1" s="1"/>
  <c r="H1499" i="1" s="1"/>
  <c r="D18" i="8"/>
  <c r="D8" i="8"/>
  <c r="D6" i="8" s="1"/>
  <c r="C1481" i="1" s="1"/>
  <c r="H1481" i="1" s="1"/>
  <c r="E44" i="7"/>
  <c r="D44" i="7"/>
  <c r="E39" i="7"/>
  <c r="D39" i="7"/>
  <c r="D38" i="7" s="1"/>
  <c r="H31" i="3" s="1"/>
  <c r="E38" i="7"/>
  <c r="E30" i="7"/>
  <c r="D30" i="7"/>
  <c r="E23" i="7"/>
  <c r="E22" i="7" s="1"/>
  <c r="I30" i="3" s="1"/>
  <c r="D23" i="7"/>
  <c r="D22" i="7"/>
  <c r="H30" i="3" s="1"/>
  <c r="E14" i="7"/>
  <c r="D14" i="7"/>
  <c r="E7" i="7"/>
  <c r="E6" i="7" s="1"/>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D114" i="6" s="1"/>
  <c r="H27" i="3" s="1"/>
  <c r="E114" i="6"/>
  <c r="I27" i="3"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H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E246" i="5"/>
  <c r="F246" i="5" s="1"/>
  <c r="D246" i="5"/>
  <c r="D245" i="5"/>
  <c r="F244" i="5"/>
  <c r="F243" i="5"/>
  <c r="E242" i="5"/>
  <c r="D242" i="5"/>
  <c r="F242" i="5" s="1"/>
  <c r="F241" i="5"/>
  <c r="F240" i="5"/>
  <c r="F239" i="5"/>
  <c r="E239" i="5"/>
  <c r="E238" i="5" s="1"/>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G311" i="9" s="1"/>
  <c r="F205" i="5"/>
  <c r="F204" i="5"/>
  <c r="F203" i="5"/>
  <c r="F202" i="5"/>
  <c r="F201" i="5"/>
  <c r="F200" i="5"/>
  <c r="F199" i="5"/>
  <c r="F198" i="5"/>
  <c r="E198" i="5"/>
  <c r="D198" i="5"/>
  <c r="F197" i="5"/>
  <c r="F196" i="5"/>
  <c r="F195" i="5"/>
  <c r="F194" i="5"/>
  <c r="F193" i="5"/>
  <c r="F192" i="5"/>
  <c r="F191" i="5"/>
  <c r="E191" i="5"/>
  <c r="E190" i="5" s="1"/>
  <c r="D191" i="5"/>
  <c r="F190" i="5"/>
  <c r="D190" i="5"/>
  <c r="G310" i="9" s="1"/>
  <c r="F189" i="5"/>
  <c r="F188" i="5"/>
  <c r="F187" i="5"/>
  <c r="F186" i="5"/>
  <c r="F185" i="5"/>
  <c r="F184" i="5"/>
  <c r="F183" i="5"/>
  <c r="F182" i="5"/>
  <c r="F181" i="5"/>
  <c r="E180" i="5"/>
  <c r="D1157" i="1" s="1"/>
  <c r="D180" i="5"/>
  <c r="D177" i="5" s="1"/>
  <c r="G308" i="9"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124" i="1" s="1"/>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D79" i="5"/>
  <c r="D78" i="5" s="1"/>
  <c r="F78" i="5" s="1"/>
  <c r="E78" i="5"/>
  <c r="F77" i="5"/>
  <c r="F76" i="5"/>
  <c r="F75" i="5"/>
  <c r="F74" i="5"/>
  <c r="F73" i="5"/>
  <c r="F72" i="5"/>
  <c r="F71" i="5"/>
  <c r="E70" i="5"/>
  <c r="E69" i="5" s="1"/>
  <c r="F69" i="5"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1013" i="1" s="1"/>
  <c r="D35" i="5"/>
  <c r="F34" i="5"/>
  <c r="F33" i="5"/>
  <c r="F32" i="5"/>
  <c r="F31" i="5"/>
  <c r="F30" i="5"/>
  <c r="E29" i="5"/>
  <c r="F29" i="5" s="1"/>
  <c r="D29" i="5"/>
  <c r="F28" i="5"/>
  <c r="F27" i="5"/>
  <c r="F26" i="5"/>
  <c r="F25" i="5"/>
  <c r="F24" i="5"/>
  <c r="F23" i="5"/>
  <c r="F22" i="5"/>
  <c r="F21" i="5"/>
  <c r="F20" i="5"/>
  <c r="E19" i="5"/>
  <c r="D997" i="1" s="1"/>
  <c r="D19" i="5"/>
  <c r="F18" i="5"/>
  <c r="F17" i="5"/>
  <c r="F16" i="5"/>
  <c r="F15" i="5"/>
  <c r="F14" i="5"/>
  <c r="E13" i="5"/>
  <c r="F13"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E472" i="4" s="1"/>
  <c r="D478" i="4"/>
  <c r="F477" i="4"/>
  <c r="F476" i="4"/>
  <c r="F475" i="4"/>
  <c r="F474" i="4"/>
  <c r="E473" i="4"/>
  <c r="D473" i="4"/>
  <c r="F473"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F418" i="4" s="1"/>
  <c r="D418" i="4"/>
  <c r="F417" i="4"/>
  <c r="E417" i="4"/>
  <c r="D417" i="4"/>
  <c r="E416" i="4"/>
  <c r="D416" i="4"/>
  <c r="D644" i="4" s="1"/>
  <c r="F644"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3" i="4"/>
  <c r="D263" i="4"/>
  <c r="F262" i="4"/>
  <c r="F261" i="4"/>
  <c r="F260" i="4"/>
  <c r="F259" i="4"/>
  <c r="E259" i="4"/>
  <c r="E252" i="4" s="1"/>
  <c r="D248"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F128" i="4"/>
  <c r="E128" i="4"/>
  <c r="D128" i="4"/>
  <c r="F127" i="4"/>
  <c r="F126" i="4"/>
  <c r="E125" i="4"/>
  <c r="D125" i="4"/>
  <c r="D124" i="4" s="1"/>
  <c r="E124" i="4"/>
  <c r="F123" i="4"/>
  <c r="F122" i="4"/>
  <c r="F121" i="4"/>
  <c r="E120" i="4"/>
  <c r="D120" i="4"/>
  <c r="F120" i="4" s="1"/>
  <c r="F119" i="4"/>
  <c r="F118" i="4"/>
  <c r="F117" i="4"/>
  <c r="F116" i="4"/>
  <c r="F115" i="4"/>
  <c r="F114" i="4"/>
  <c r="F113" i="4"/>
  <c r="E112" i="4"/>
  <c r="E106" i="4"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D50" i="4"/>
  <c r="F49" i="4"/>
  <c r="F48" i="4"/>
  <c r="F47" i="4"/>
  <c r="F46"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8" i="1" s="1"/>
  <c r="C1577" i="1"/>
  <c r="G1577" i="1" s="1"/>
  <c r="H1576" i="1"/>
  <c r="G1576" i="1"/>
  <c r="C1575" i="1"/>
  <c r="G1574" i="1"/>
  <c r="C1574" i="1"/>
  <c r="H1574" i="1" s="1"/>
  <c r="C1573" i="1"/>
  <c r="H1572" i="1"/>
  <c r="G1572" i="1"/>
  <c r="C1572" i="1"/>
  <c r="H1571" i="1"/>
  <c r="G1571" i="1"/>
  <c r="C1571" i="1"/>
  <c r="C1570" i="1"/>
  <c r="H1569" i="1"/>
  <c r="C1569" i="1"/>
  <c r="G1569" i="1" s="1"/>
  <c r="H1568" i="1"/>
  <c r="G1568" i="1"/>
  <c r="C1568" i="1"/>
  <c r="C1567" i="1"/>
  <c r="G1566" i="1"/>
  <c r="C1566" i="1"/>
  <c r="H1566" i="1" s="1"/>
  <c r="C1565" i="1"/>
  <c r="H1564" i="1"/>
  <c r="G1564" i="1"/>
  <c r="C1564" i="1"/>
  <c r="H1563" i="1"/>
  <c r="G1563" i="1"/>
  <c r="C1563" i="1"/>
  <c r="C1562" i="1"/>
  <c r="H1561" i="1"/>
  <c r="C1561" i="1"/>
  <c r="G1561" i="1" s="1"/>
  <c r="H1560" i="1"/>
  <c r="G1560" i="1"/>
  <c r="H1559" i="1"/>
  <c r="C1559" i="1"/>
  <c r="G1559" i="1" s="1"/>
  <c r="G1558" i="1"/>
  <c r="C1558" i="1"/>
  <c r="H1558" i="1" s="1"/>
  <c r="C1557" i="1"/>
  <c r="H1556" i="1"/>
  <c r="C1556" i="1"/>
  <c r="G1556" i="1" s="1"/>
  <c r="H1555" i="1"/>
  <c r="G1555" i="1"/>
  <c r="C1555" i="1"/>
  <c r="G1554" i="1"/>
  <c r="C1554" i="1"/>
  <c r="H1554" i="1" s="1"/>
  <c r="C1553" i="1"/>
  <c r="H1552" i="1"/>
  <c r="C1552" i="1"/>
  <c r="G1552" i="1" s="1"/>
  <c r="H1551" i="1"/>
  <c r="G1551" i="1"/>
  <c r="C1551" i="1"/>
  <c r="G1550" i="1"/>
  <c r="C1550" i="1"/>
  <c r="H1550" i="1" s="1"/>
  <c r="C1549" i="1"/>
  <c r="H1548" i="1"/>
  <c r="C1548" i="1"/>
  <c r="G1548" i="1" s="1"/>
  <c r="H1547" i="1"/>
  <c r="G1547" i="1"/>
  <c r="C1547" i="1"/>
  <c r="G1546" i="1"/>
  <c r="C1546" i="1"/>
  <c r="H1546" i="1" s="1"/>
  <c r="C1545" i="1"/>
  <c r="H1544" i="1"/>
  <c r="C1544" i="1"/>
  <c r="G1544" i="1" s="1"/>
  <c r="H1543" i="1"/>
  <c r="G1543" i="1"/>
  <c r="C1543" i="1"/>
  <c r="G1542" i="1"/>
  <c r="C1542" i="1"/>
  <c r="H1542" i="1" s="1"/>
  <c r="C1541" i="1"/>
  <c r="H1540" i="1"/>
  <c r="C1540" i="1"/>
  <c r="G1540" i="1" s="1"/>
  <c r="H1539" i="1"/>
  <c r="G1539" i="1"/>
  <c r="C1539" i="1"/>
  <c r="G1538" i="1"/>
  <c r="C1538" i="1"/>
  <c r="H1538" i="1" s="1"/>
  <c r="C1537" i="1"/>
  <c r="H1536" i="1"/>
  <c r="C1536" i="1"/>
  <c r="G1536" i="1" s="1"/>
  <c r="H1535" i="1"/>
  <c r="G1535" i="1"/>
  <c r="C1535" i="1"/>
  <c r="G1534" i="1"/>
  <c r="C1534" i="1"/>
  <c r="H1534" i="1" s="1"/>
  <c r="C1533" i="1"/>
  <c r="H1532" i="1"/>
  <c r="C1532" i="1"/>
  <c r="G1532" i="1" s="1"/>
  <c r="H1531" i="1"/>
  <c r="G1531" i="1"/>
  <c r="C1531" i="1"/>
  <c r="G1530" i="1"/>
  <c r="C1530" i="1"/>
  <c r="H1530" i="1" s="1"/>
  <c r="C1529" i="1"/>
  <c r="H1528" i="1"/>
  <c r="C1528" i="1"/>
  <c r="G1528" i="1" s="1"/>
  <c r="H1527" i="1"/>
  <c r="G1527" i="1"/>
  <c r="C1527" i="1"/>
  <c r="G1526" i="1"/>
  <c r="C1526" i="1"/>
  <c r="H1526" i="1" s="1"/>
  <c r="C1525" i="1"/>
  <c r="H1524" i="1"/>
  <c r="H1523" i="1"/>
  <c r="G1523" i="1"/>
  <c r="C1523" i="1"/>
  <c r="C1522" i="1"/>
  <c r="H1522" i="1" s="1"/>
  <c r="C1521" i="1"/>
  <c r="H1520" i="1"/>
  <c r="C1520" i="1"/>
  <c r="G1520" i="1" s="1"/>
  <c r="H1519" i="1"/>
  <c r="G1519" i="1"/>
  <c r="C1519" i="1"/>
  <c r="C1518" i="1"/>
  <c r="H1518" i="1" s="1"/>
  <c r="H1516" i="1"/>
  <c r="C1516" i="1"/>
  <c r="G1516" i="1" s="1"/>
  <c r="H1515" i="1"/>
  <c r="G1515" i="1"/>
  <c r="C1515" i="1"/>
  <c r="C1514" i="1"/>
  <c r="H1514" i="1" s="1"/>
  <c r="C1513" i="1"/>
  <c r="H1512" i="1"/>
  <c r="C1512" i="1"/>
  <c r="G1512" i="1" s="1"/>
  <c r="H1511" i="1"/>
  <c r="G1511" i="1"/>
  <c r="C1511" i="1"/>
  <c r="C1510" i="1"/>
  <c r="H1510" i="1" s="1"/>
  <c r="C1509" i="1"/>
  <c r="H1508" i="1"/>
  <c r="C1508" i="1"/>
  <c r="G1508" i="1" s="1"/>
  <c r="G1507" i="1"/>
  <c r="C1507" i="1"/>
  <c r="H1507" i="1" s="1"/>
  <c r="C1506" i="1"/>
  <c r="H1506" i="1" s="1"/>
  <c r="C1505" i="1"/>
  <c r="H1504" i="1"/>
  <c r="C1504" i="1"/>
  <c r="G1504" i="1" s="1"/>
  <c r="C1503" i="1"/>
  <c r="H1503" i="1" s="1"/>
  <c r="C1502" i="1"/>
  <c r="H1502" i="1" s="1"/>
  <c r="C1501" i="1"/>
  <c r="H1501" i="1" s="1"/>
  <c r="C1500" i="1"/>
  <c r="G1500" i="1" s="1"/>
  <c r="H1498" i="1"/>
  <c r="C1498" i="1"/>
  <c r="G1498" i="1" s="1"/>
  <c r="C1497" i="1"/>
  <c r="H1497" i="1" s="1"/>
  <c r="C1496" i="1"/>
  <c r="G1496" i="1" s="1"/>
  <c r="H1495" i="1"/>
  <c r="G1495" i="1"/>
  <c r="C1495" i="1"/>
  <c r="C1494" i="1"/>
  <c r="H1494" i="1" s="1"/>
  <c r="C1493" i="1"/>
  <c r="H1493" i="1" s="1"/>
  <c r="C1492" i="1"/>
  <c r="G1492" i="1" s="1"/>
  <c r="G1491" i="1"/>
  <c r="C1491" i="1"/>
  <c r="H1491" i="1" s="1"/>
  <c r="H1490" i="1"/>
  <c r="C1490" i="1"/>
  <c r="G1490" i="1" s="1"/>
  <c r="C1489" i="1"/>
  <c r="H1489" i="1" s="1"/>
  <c r="C1488" i="1"/>
  <c r="G1488" i="1" s="1"/>
  <c r="H1487" i="1"/>
  <c r="G1487" i="1"/>
  <c r="C1487" i="1"/>
  <c r="C1486" i="1"/>
  <c r="H1486" i="1" s="1"/>
  <c r="C1485" i="1"/>
  <c r="H1485" i="1" s="1"/>
  <c r="C1484" i="1"/>
  <c r="G1484" i="1" s="1"/>
  <c r="H1482" i="1"/>
  <c r="C1482" i="1"/>
  <c r="G1482" i="1" s="1"/>
  <c r="C1480" i="1"/>
  <c r="H1480" i="1" s="1"/>
  <c r="D1479" i="1"/>
  <c r="G1479" i="1" s="1"/>
  <c r="C1479" i="1"/>
  <c r="D1478" i="1"/>
  <c r="C1478" i="1"/>
  <c r="J1478" i="1" s="1"/>
  <c r="D1477" i="1"/>
  <c r="C1477" i="1"/>
  <c r="G1476" i="1"/>
  <c r="D1476" i="1"/>
  <c r="C1476" i="1"/>
  <c r="J1476" i="1" s="1"/>
  <c r="G1475" i="1"/>
  <c r="D1475" i="1"/>
  <c r="C1475" i="1"/>
  <c r="H1475" i="1" s="1"/>
  <c r="D1474" i="1"/>
  <c r="G1474" i="1" s="1"/>
  <c r="C1474" i="1"/>
  <c r="D1473" i="1"/>
  <c r="C1473" i="1"/>
  <c r="J1473" i="1" s="1"/>
  <c r="D1472" i="1"/>
  <c r="C1472" i="1"/>
  <c r="G1471" i="1"/>
  <c r="D1471" i="1"/>
  <c r="C1471" i="1"/>
  <c r="J1471" i="1" s="1"/>
  <c r="G1470" i="1"/>
  <c r="D1470" i="1"/>
  <c r="C1470" i="1"/>
  <c r="H1470" i="1" s="1"/>
  <c r="G1469" i="1"/>
  <c r="D1469" i="1"/>
  <c r="C1469" i="1"/>
  <c r="H1469" i="1" s="1"/>
  <c r="D1468" i="1"/>
  <c r="G1468" i="1" s="1"/>
  <c r="C1468" i="1"/>
  <c r="D1467" i="1"/>
  <c r="C1467" i="1"/>
  <c r="J1467" i="1" s="1"/>
  <c r="D1466" i="1"/>
  <c r="C1466" i="1"/>
  <c r="G1465" i="1"/>
  <c r="D1465" i="1"/>
  <c r="C1465" i="1"/>
  <c r="J1465" i="1" s="1"/>
  <c r="D1464" i="1"/>
  <c r="G1464" i="1" s="1"/>
  <c r="C1464" i="1"/>
  <c r="D1463" i="1"/>
  <c r="C1463" i="1"/>
  <c r="J1463" i="1" s="1"/>
  <c r="D1462" i="1"/>
  <c r="C1462" i="1"/>
  <c r="D1461" i="1"/>
  <c r="C1461" i="1"/>
  <c r="H1461" i="1" s="1"/>
  <c r="G1460" i="1"/>
  <c r="D1460" i="1"/>
  <c r="C1460" i="1"/>
  <c r="H1460" i="1" s="1"/>
  <c r="D1459" i="1"/>
  <c r="C1459" i="1"/>
  <c r="G1459" i="1" s="1"/>
  <c r="G1458" i="1"/>
  <c r="D1458" i="1"/>
  <c r="C1458" i="1"/>
  <c r="H1458" i="1" s="1"/>
  <c r="D1457" i="1"/>
  <c r="C1457" i="1"/>
  <c r="G1457" i="1" s="1"/>
  <c r="G1456" i="1"/>
  <c r="D1456" i="1"/>
  <c r="C1456" i="1"/>
  <c r="H1456" i="1" s="1"/>
  <c r="D1455" i="1"/>
  <c r="C1455" i="1"/>
  <c r="G1455" i="1" s="1"/>
  <c r="D1454" i="1"/>
  <c r="C1454" i="1"/>
  <c r="G1454" i="1" s="1"/>
  <c r="D1453" i="1"/>
  <c r="C1453" i="1"/>
  <c r="G1453" i="1" s="1"/>
  <c r="G1452" i="1"/>
  <c r="I1452" i="1" s="1"/>
  <c r="D1452" i="1"/>
  <c r="C1452" i="1"/>
  <c r="H1452" i="1" s="1"/>
  <c r="D1451" i="1"/>
  <c r="C1451" i="1"/>
  <c r="G1451" i="1" s="1"/>
  <c r="G1450" i="1"/>
  <c r="D1450" i="1"/>
  <c r="C1450" i="1"/>
  <c r="H1450" i="1" s="1"/>
  <c r="D1449" i="1"/>
  <c r="C1449" i="1"/>
  <c r="G1449" i="1" s="1"/>
  <c r="G1448" i="1"/>
  <c r="D1448" i="1"/>
  <c r="C1448" i="1"/>
  <c r="H1448" i="1" s="1"/>
  <c r="D1447" i="1"/>
  <c r="C1447" i="1"/>
  <c r="G1447" i="1" s="1"/>
  <c r="G1446" i="1"/>
  <c r="D1446" i="1"/>
  <c r="C1446" i="1"/>
  <c r="H1446" i="1" s="1"/>
  <c r="H1445" i="1"/>
  <c r="D1445" i="1"/>
  <c r="G1445" i="1" s="1"/>
  <c r="C1445" i="1"/>
  <c r="J1445" i="1" s="1"/>
  <c r="D1444" i="1"/>
  <c r="H1444" i="1" s="1"/>
  <c r="C1444" i="1"/>
  <c r="G1444" i="1" s="1"/>
  <c r="I1444" i="1" s="1"/>
  <c r="H1443" i="1"/>
  <c r="D1443" i="1"/>
  <c r="J1443" i="1" s="1"/>
  <c r="C1443" i="1"/>
  <c r="D1442" i="1"/>
  <c r="H1442" i="1" s="1"/>
  <c r="C1442" i="1"/>
  <c r="G1442" i="1" s="1"/>
  <c r="H1441" i="1"/>
  <c r="D1441" i="1"/>
  <c r="J1441" i="1" s="1"/>
  <c r="C1441" i="1"/>
  <c r="D1440" i="1"/>
  <c r="H1440" i="1" s="1"/>
  <c r="C1440" i="1"/>
  <c r="G1440" i="1" s="1"/>
  <c r="I1440" i="1" s="1"/>
  <c r="D1439" i="1"/>
  <c r="J1439" i="1" s="1"/>
  <c r="C1439" i="1"/>
  <c r="D1438" i="1"/>
  <c r="G1438" i="1" s="1"/>
  <c r="C1438" i="1"/>
  <c r="H1438" i="1" s="1"/>
  <c r="C1437" i="1"/>
  <c r="C1436"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D1423" i="1"/>
  <c r="H1422" i="1"/>
  <c r="D1422" i="1"/>
  <c r="G1422" i="1" s="1"/>
  <c r="C1422" i="1"/>
  <c r="H1421" i="1"/>
  <c r="D1421" i="1"/>
  <c r="G1421" i="1" s="1"/>
  <c r="C1421"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H1414" i="1"/>
  <c r="D1414" i="1"/>
  <c r="G1414" i="1" s="1"/>
  <c r="C1414" i="1"/>
  <c r="H1413" i="1"/>
  <c r="D1413" i="1"/>
  <c r="G1413" i="1" s="1"/>
  <c r="C1413" i="1"/>
  <c r="H1412" i="1"/>
  <c r="D1412" i="1"/>
  <c r="G1412" i="1" s="1"/>
  <c r="C1412" i="1"/>
  <c r="H1411" i="1"/>
  <c r="D1411" i="1"/>
  <c r="G1411" i="1" s="1"/>
  <c r="C1411" i="1"/>
  <c r="H1410" i="1"/>
  <c r="D1410" i="1"/>
  <c r="G1410" i="1" s="1"/>
  <c r="C1410" i="1"/>
  <c r="D1409" i="1"/>
  <c r="G1409" i="1" s="1"/>
  <c r="C1409" i="1"/>
  <c r="C1408" i="1"/>
  <c r="H1407" i="1"/>
  <c r="D1407" i="1"/>
  <c r="G1407" i="1" s="1"/>
  <c r="C1407" i="1"/>
  <c r="H1406" i="1"/>
  <c r="D1406" i="1"/>
  <c r="G1406" i="1" s="1"/>
  <c r="C1406" i="1"/>
  <c r="H1405" i="1"/>
  <c r="D1405" i="1"/>
  <c r="G1405" i="1" s="1"/>
  <c r="C1405" i="1"/>
  <c r="H1404" i="1"/>
  <c r="D1404" i="1"/>
  <c r="G1404" i="1" s="1"/>
  <c r="C1404" i="1"/>
  <c r="H1403" i="1"/>
  <c r="D1403" i="1"/>
  <c r="G1403" i="1" s="1"/>
  <c r="C1403" i="1"/>
  <c r="H1402" i="1"/>
  <c r="D1402" i="1"/>
  <c r="G1402" i="1" s="1"/>
  <c r="C1402" i="1"/>
  <c r="H1401" i="1"/>
  <c r="D1401" i="1"/>
  <c r="G1401" i="1" s="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H1383" i="1"/>
  <c r="D1383" i="1"/>
  <c r="G1383" i="1" s="1"/>
  <c r="C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C1329"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G1264"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G1244" i="1"/>
  <c r="D1244" i="1"/>
  <c r="H1244" i="1" s="1"/>
  <c r="C1244" i="1"/>
  <c r="H1243" i="1"/>
  <c r="G1243" i="1"/>
  <c r="D1243" i="1"/>
  <c r="C1243" i="1"/>
  <c r="H1242" i="1"/>
  <c r="G1242" i="1"/>
  <c r="D1242" i="1"/>
  <c r="C1242" i="1"/>
  <c r="G1241" i="1"/>
  <c r="D1241" i="1"/>
  <c r="H1241" i="1" s="1"/>
  <c r="C1241" i="1"/>
  <c r="H1240" i="1"/>
  <c r="G1240" i="1"/>
  <c r="D1240" i="1"/>
  <c r="C1240" i="1"/>
  <c r="H1239" i="1"/>
  <c r="G1239" i="1"/>
  <c r="D1239" i="1"/>
  <c r="C1239" i="1"/>
  <c r="H1238" i="1"/>
  <c r="G1238" i="1"/>
  <c r="D1238" i="1"/>
  <c r="C1238" i="1"/>
  <c r="G1237" i="1"/>
  <c r="D1237" i="1"/>
  <c r="H1237" i="1" s="1"/>
  <c r="C1237" i="1"/>
  <c r="G1236" i="1"/>
  <c r="D1236" i="1"/>
  <c r="H1236" i="1" s="1"/>
  <c r="C1236" i="1"/>
  <c r="G1235" i="1"/>
  <c r="D1235" i="1"/>
  <c r="H1235" i="1" s="1"/>
  <c r="C1235" i="1"/>
  <c r="G1234" i="1"/>
  <c r="D1234" i="1"/>
  <c r="H1234" i="1" s="1"/>
  <c r="C1234" i="1"/>
  <c r="G1233" i="1"/>
  <c r="D1233" i="1"/>
  <c r="H1233" i="1" s="1"/>
  <c r="C1233" i="1"/>
  <c r="G1232" i="1"/>
  <c r="D1232" i="1"/>
  <c r="H1232" i="1" s="1"/>
  <c r="C1232" i="1"/>
  <c r="G1231" i="1"/>
  <c r="D1231" i="1"/>
  <c r="H1231" i="1" s="1"/>
  <c r="C1231" i="1"/>
  <c r="H1230" i="1"/>
  <c r="G1230" i="1"/>
  <c r="D1230" i="1"/>
  <c r="C1230" i="1"/>
  <c r="G1229" i="1"/>
  <c r="D1229" i="1"/>
  <c r="H1229" i="1" s="1"/>
  <c r="C1229" i="1"/>
  <c r="H1228" i="1"/>
  <c r="G1228" i="1"/>
  <c r="D1228" i="1"/>
  <c r="C1228" i="1"/>
  <c r="D1227" i="1"/>
  <c r="H1227" i="1" s="1"/>
  <c r="C1227" i="1"/>
  <c r="H1226" i="1"/>
  <c r="G1226" i="1"/>
  <c r="D1226" i="1"/>
  <c r="C1226" i="1"/>
  <c r="H1225" i="1"/>
  <c r="D1225" i="1"/>
  <c r="G1225" i="1" s="1"/>
  <c r="C1225" i="1"/>
  <c r="D1224" i="1"/>
  <c r="H1224" i="1" s="1"/>
  <c r="C1224" i="1"/>
  <c r="C1223" i="1"/>
  <c r="C1222" i="1"/>
  <c r="H1221" i="1"/>
  <c r="G1221" i="1"/>
  <c r="D1221" i="1"/>
  <c r="C1221" i="1"/>
  <c r="H1220" i="1"/>
  <c r="G1220" i="1"/>
  <c r="D1220" i="1"/>
  <c r="C1220" i="1"/>
  <c r="H1219" i="1"/>
  <c r="G1219" i="1"/>
  <c r="D1219" i="1"/>
  <c r="C1219" i="1"/>
  <c r="D1218" i="1"/>
  <c r="H1218" i="1" s="1"/>
  <c r="C1218" i="1"/>
  <c r="D1217" i="1"/>
  <c r="H1217" i="1" s="1"/>
  <c r="C1217" i="1"/>
  <c r="D1216" i="1"/>
  <c r="H1216" i="1" s="1"/>
  <c r="C1216"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D1165" i="1"/>
  <c r="H1165" i="1" s="1"/>
  <c r="C1165" i="1"/>
  <c r="H1164" i="1"/>
  <c r="G1164" i="1"/>
  <c r="D1164" i="1"/>
  <c r="C1164" i="1"/>
  <c r="H1163" i="1"/>
  <c r="G1163" i="1"/>
  <c r="D1163" i="1"/>
  <c r="C1163" i="1"/>
  <c r="H1162" i="1"/>
  <c r="G1162" i="1"/>
  <c r="D1162" i="1"/>
  <c r="C1162" i="1"/>
  <c r="H1161" i="1"/>
  <c r="G1161" i="1"/>
  <c r="D1161" i="1"/>
  <c r="C1161" i="1"/>
  <c r="H1160" i="1"/>
  <c r="D1160" i="1"/>
  <c r="G1160" i="1" s="1"/>
  <c r="C1160" i="1"/>
  <c r="H1159" i="1"/>
  <c r="G1159" i="1"/>
  <c r="D1159" i="1"/>
  <c r="C1159" i="1"/>
  <c r="H1158" i="1"/>
  <c r="G1158" i="1"/>
  <c r="D1158" i="1"/>
  <c r="C1158" i="1"/>
  <c r="C1157" i="1"/>
  <c r="H1156" i="1"/>
  <c r="D1156" i="1"/>
  <c r="G1156" i="1" s="1"/>
  <c r="C1156" i="1"/>
  <c r="H1155" i="1"/>
  <c r="D1155" i="1"/>
  <c r="G1155" i="1" s="1"/>
  <c r="C1155" i="1"/>
  <c r="C1154" i="1"/>
  <c r="H1151" i="1"/>
  <c r="D1151" i="1"/>
  <c r="G1151" i="1" s="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C1065"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H1056" i="1"/>
  <c r="D1056" i="1"/>
  <c r="G1056" i="1" s="1"/>
  <c r="C1056" i="1"/>
  <c r="H1055" i="1"/>
  <c r="D1055" i="1"/>
  <c r="G1055" i="1" s="1"/>
  <c r="C1055" i="1"/>
  <c r="D1054" i="1"/>
  <c r="G1054" i="1" s="1"/>
  <c r="C1054" i="1"/>
  <c r="H1053" i="1"/>
  <c r="D1053" i="1"/>
  <c r="G1053" i="1" s="1"/>
  <c r="C1053" i="1"/>
  <c r="H1052" i="1"/>
  <c r="D1052" i="1"/>
  <c r="G1052" i="1" s="1"/>
  <c r="C1052" i="1"/>
  <c r="H1051" i="1"/>
  <c r="D1051" i="1"/>
  <c r="G1051" i="1" s="1"/>
  <c r="C1051" i="1"/>
  <c r="D1050" i="1"/>
  <c r="G1050" i="1" s="1"/>
  <c r="C1050" i="1"/>
  <c r="H1049" i="1"/>
  <c r="D1049" i="1"/>
  <c r="G1049" i="1" s="1"/>
  <c r="C1049" i="1"/>
  <c r="D1048" i="1"/>
  <c r="G1048" i="1" s="1"/>
  <c r="C1048" i="1"/>
  <c r="H1047" i="1"/>
  <c r="D1047" i="1"/>
  <c r="G1047" i="1" s="1"/>
  <c r="C1047" i="1"/>
  <c r="G1045" i="1"/>
  <c r="D1045" i="1"/>
  <c r="H1045" i="1" s="1"/>
  <c r="C1045" i="1"/>
  <c r="G1044" i="1"/>
  <c r="D1044" i="1"/>
  <c r="H1044" i="1" s="1"/>
  <c r="C1044" i="1"/>
  <c r="G1043" i="1"/>
  <c r="D1043" i="1"/>
  <c r="H1043" i="1" s="1"/>
  <c r="C1043" i="1"/>
  <c r="G1042" i="1"/>
  <c r="D1042" i="1"/>
  <c r="H1042" i="1" s="1"/>
  <c r="C1042" i="1"/>
  <c r="G1041" i="1"/>
  <c r="D1041" i="1"/>
  <c r="H1041" i="1" s="1"/>
  <c r="C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G1034" i="1"/>
  <c r="D1034" i="1"/>
  <c r="H1034" i="1" s="1"/>
  <c r="C1034" i="1"/>
  <c r="G1033" i="1"/>
  <c r="D1033" i="1"/>
  <c r="H1033" i="1" s="1"/>
  <c r="C1033" i="1"/>
  <c r="G1032" i="1"/>
  <c r="D1032" i="1"/>
  <c r="H1032" i="1" s="1"/>
  <c r="C1032" i="1"/>
  <c r="G1031" i="1"/>
  <c r="D1031" i="1"/>
  <c r="H1031" i="1" s="1"/>
  <c r="C1031" i="1"/>
  <c r="G1030" i="1"/>
  <c r="D1030" i="1"/>
  <c r="H1030" i="1" s="1"/>
  <c r="C1030" i="1"/>
  <c r="G1029" i="1"/>
  <c r="D1029" i="1"/>
  <c r="H1029" i="1" s="1"/>
  <c r="C1029" i="1"/>
  <c r="G1028" i="1"/>
  <c r="D1028" i="1"/>
  <c r="H1028" i="1" s="1"/>
  <c r="C1028" i="1"/>
  <c r="G1027" i="1"/>
  <c r="D1027" i="1"/>
  <c r="H1027" i="1" s="1"/>
  <c r="C1027" i="1"/>
  <c r="G1026" i="1"/>
  <c r="D1026" i="1"/>
  <c r="H1026" i="1" s="1"/>
  <c r="C1026" i="1"/>
  <c r="D1025" i="1"/>
  <c r="H1025" i="1" s="1"/>
  <c r="C1025" i="1"/>
  <c r="G1024" i="1"/>
  <c r="D1024" i="1"/>
  <c r="H1024" i="1" s="1"/>
  <c r="C1024" i="1"/>
  <c r="D1023" i="1"/>
  <c r="H1023" i="1" s="1"/>
  <c r="C1023" i="1"/>
  <c r="G1022" i="1"/>
  <c r="D1022" i="1"/>
  <c r="H1022" i="1" s="1"/>
  <c r="C1022" i="1"/>
  <c r="G1021" i="1"/>
  <c r="D1021" i="1"/>
  <c r="H1021" i="1" s="1"/>
  <c r="C1021" i="1"/>
  <c r="G1020" i="1"/>
  <c r="D1020" i="1"/>
  <c r="H1020" i="1" s="1"/>
  <c r="C1020" i="1"/>
  <c r="G1019" i="1"/>
  <c r="D1019" i="1"/>
  <c r="H1019" i="1" s="1"/>
  <c r="C1019" i="1"/>
  <c r="D1018" i="1"/>
  <c r="H1018" i="1" s="1"/>
  <c r="C1018" i="1"/>
  <c r="D1017" i="1"/>
  <c r="H1017" i="1" s="1"/>
  <c r="C1017" i="1"/>
  <c r="D1016" i="1"/>
  <c r="H1016" i="1" s="1"/>
  <c r="C1016" i="1"/>
  <c r="G1015" i="1"/>
  <c r="D1015" i="1"/>
  <c r="H1015" i="1" s="1"/>
  <c r="C1015" i="1"/>
  <c r="D1014" i="1"/>
  <c r="H1014" i="1" s="1"/>
  <c r="C1014" i="1"/>
  <c r="C1013" i="1"/>
  <c r="G1012" i="1"/>
  <c r="D1012" i="1"/>
  <c r="H1012" i="1" s="1"/>
  <c r="C1012" i="1"/>
  <c r="G1011" i="1"/>
  <c r="D1011" i="1"/>
  <c r="H1011" i="1" s="1"/>
  <c r="C1011" i="1"/>
  <c r="G1010" i="1"/>
  <c r="D1010" i="1"/>
  <c r="H1010" i="1" s="1"/>
  <c r="C1010" i="1"/>
  <c r="G1009" i="1"/>
  <c r="D1009" i="1"/>
  <c r="H1009" i="1" s="1"/>
  <c r="C1009" i="1"/>
  <c r="G1008" i="1"/>
  <c r="D1008" i="1"/>
  <c r="H1008" i="1" s="1"/>
  <c r="C1008" i="1"/>
  <c r="D1007" i="1"/>
  <c r="H1007" i="1" s="1"/>
  <c r="C1007" i="1"/>
  <c r="D1006" i="1"/>
  <c r="H1006" i="1" s="1"/>
  <c r="C1006" i="1"/>
  <c r="D1005" i="1"/>
  <c r="H1005" i="1" s="1"/>
  <c r="C1005" i="1"/>
  <c r="G1004" i="1"/>
  <c r="D1004" i="1"/>
  <c r="H1004" i="1" s="1"/>
  <c r="C1004" i="1"/>
  <c r="D1003" i="1"/>
  <c r="H1003" i="1" s="1"/>
  <c r="C1003" i="1"/>
  <c r="G1002" i="1"/>
  <c r="D1002" i="1"/>
  <c r="H1002" i="1" s="1"/>
  <c r="C1002" i="1"/>
  <c r="D1001" i="1"/>
  <c r="H1001" i="1" s="1"/>
  <c r="C1001" i="1"/>
  <c r="G1000" i="1"/>
  <c r="D1000" i="1"/>
  <c r="H1000" i="1" s="1"/>
  <c r="C1000" i="1"/>
  <c r="D999" i="1"/>
  <c r="H999" i="1" s="1"/>
  <c r="C999" i="1"/>
  <c r="D998" i="1"/>
  <c r="H998" i="1" s="1"/>
  <c r="C998" i="1"/>
  <c r="C997" i="1"/>
  <c r="D996" i="1"/>
  <c r="H996" i="1" s="1"/>
  <c r="C996" i="1"/>
  <c r="G995" i="1"/>
  <c r="D995" i="1"/>
  <c r="H995" i="1" s="1"/>
  <c r="C995" i="1"/>
  <c r="G994" i="1"/>
  <c r="D994" i="1"/>
  <c r="H994" i="1" s="1"/>
  <c r="C994" i="1"/>
  <c r="D993" i="1"/>
  <c r="H993" i="1" s="1"/>
  <c r="C993" i="1"/>
  <c r="G992" i="1"/>
  <c r="D992" i="1"/>
  <c r="H992" i="1" s="1"/>
  <c r="C992" i="1"/>
  <c r="C991" i="1"/>
  <c r="D989" i="1"/>
  <c r="H989" i="1" s="1"/>
  <c r="C989" i="1"/>
  <c r="D988" i="1"/>
  <c r="H988" i="1" s="1"/>
  <c r="C988" i="1"/>
  <c r="D987" i="1"/>
  <c r="H987" i="1" s="1"/>
  <c r="C987" i="1"/>
  <c r="D986" i="1"/>
  <c r="H986" i="1" s="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D690" i="1"/>
  <c r="G690" i="1" s="1"/>
  <c r="C690" i="1"/>
  <c r="H689" i="1"/>
  <c r="G689" i="1"/>
  <c r="D689" i="1"/>
  <c r="C689" i="1"/>
  <c r="H688" i="1"/>
  <c r="D688" i="1"/>
  <c r="G688" i="1" s="1"/>
  <c r="C688"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H644" i="1"/>
  <c r="G644" i="1"/>
  <c r="D644" i="1"/>
  <c r="C644" i="1"/>
  <c r="H643" i="1"/>
  <c r="G643" i="1"/>
  <c r="D643" i="1"/>
  <c r="C643" i="1"/>
  <c r="D642" i="1"/>
  <c r="G642" i="1" s="1"/>
  <c r="C642" i="1"/>
  <c r="H641" i="1"/>
  <c r="D641" i="1"/>
  <c r="G641" i="1" s="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D413" i="1"/>
  <c r="G413" i="1" s="1"/>
  <c r="C413" i="1"/>
  <c r="D412" i="1"/>
  <c r="G412" i="1" s="1"/>
  <c r="C412" i="1"/>
  <c r="D411" i="1"/>
  <c r="G411" i="1" s="1"/>
  <c r="C411" i="1"/>
  <c r="H406" i="1"/>
  <c r="G406" i="1"/>
  <c r="D406" i="1"/>
  <c r="C406" i="1"/>
  <c r="H405" i="1"/>
  <c r="G405" i="1"/>
  <c r="D405" i="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D370" i="1"/>
  <c r="G370" i="1" s="1"/>
  <c r="C370" i="1"/>
  <c r="H369" i="1"/>
  <c r="G369" i="1"/>
  <c r="D369" i="1"/>
  <c r="C369" i="1"/>
  <c r="H368" i="1"/>
  <c r="G368" i="1"/>
  <c r="D368" i="1"/>
  <c r="C368" i="1"/>
  <c r="H367" i="1"/>
  <c r="G367" i="1"/>
  <c r="D367" i="1"/>
  <c r="C367" i="1"/>
  <c r="H366" i="1"/>
  <c r="D366" i="1"/>
  <c r="G366" i="1" s="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D291" i="1"/>
  <c r="H291" i="1" s="1"/>
  <c r="C291" i="1"/>
  <c r="H290" i="1"/>
  <c r="G290" i="1"/>
  <c r="D290" i="1"/>
  <c r="C290" i="1"/>
  <c r="G289" i="1"/>
  <c r="D289" i="1"/>
  <c r="H289" i="1" s="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D257" i="1"/>
  <c r="G257" i="1" s="1"/>
  <c r="C257" i="1"/>
  <c r="H256" i="1"/>
  <c r="G256" i="1"/>
  <c r="D256" i="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D190" i="1"/>
  <c r="G190" i="1" s="1"/>
  <c r="C190" i="1"/>
  <c r="H189" i="1"/>
  <c r="D189" i="1"/>
  <c r="G189" i="1" s="1"/>
  <c r="C189" i="1"/>
  <c r="H188" i="1"/>
  <c r="D188" i="1"/>
  <c r="G188" i="1" s="1"/>
  <c r="C188" i="1"/>
  <c r="H187" i="1"/>
  <c r="D187" i="1"/>
  <c r="G187" i="1" s="1"/>
  <c r="C187" i="1"/>
  <c r="H186" i="1"/>
  <c r="G186" i="1"/>
  <c r="D186" i="1"/>
  <c r="C186" i="1"/>
  <c r="H185" i="1"/>
  <c r="G185" i="1"/>
  <c r="D185" i="1"/>
  <c r="C185" i="1"/>
  <c r="D184" i="1"/>
  <c r="G184" i="1" s="1"/>
  <c r="C184" i="1"/>
  <c r="H183" i="1"/>
  <c r="D183" i="1"/>
  <c r="G183" i="1" s="1"/>
  <c r="C183" i="1"/>
  <c r="H182" i="1"/>
  <c r="G182" i="1"/>
  <c r="D182" i="1"/>
  <c r="C182" i="1"/>
  <c r="H181" i="1"/>
  <c r="D181" i="1"/>
  <c r="G181" i="1" s="1"/>
  <c r="C181" i="1"/>
  <c r="H180" i="1"/>
  <c r="G180" i="1"/>
  <c r="D180" i="1"/>
  <c r="C180" i="1"/>
  <c r="H179" i="1"/>
  <c r="G179" i="1"/>
  <c r="D179" i="1"/>
  <c r="C179" i="1"/>
  <c r="H178" i="1"/>
  <c r="G178" i="1"/>
  <c r="D178" i="1"/>
  <c r="C178" i="1"/>
  <c r="D177" i="1"/>
  <c r="G177" i="1" s="1"/>
  <c r="C177" i="1"/>
  <c r="H176" i="1"/>
  <c r="D176" i="1"/>
  <c r="G176" i="1" s="1"/>
  <c r="C176" i="1"/>
  <c r="H175" i="1"/>
  <c r="G175" i="1"/>
  <c r="D175" i="1"/>
  <c r="C175" i="1"/>
  <c r="H174" i="1"/>
  <c r="D174" i="1"/>
  <c r="G174" i="1" s="1"/>
  <c r="C174" i="1"/>
  <c r="D173" i="1"/>
  <c r="H173" i="1" s="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D162" i="1"/>
  <c r="G162" i="1" s="1"/>
  <c r="C162" i="1"/>
  <c r="H161" i="1"/>
  <c r="G161" i="1"/>
  <c r="D161" i="1"/>
  <c r="C161" i="1"/>
  <c r="D160" i="1"/>
  <c r="G160" i="1" s="1"/>
  <c r="C160" i="1"/>
  <c r="C159" i="1"/>
  <c r="G158" i="1"/>
  <c r="D158" i="1"/>
  <c r="H158" i="1" s="1"/>
  <c r="C158" i="1"/>
  <c r="H157" i="1"/>
  <c r="D157" i="1"/>
  <c r="G157" i="1" s="1"/>
  <c r="C157" i="1"/>
  <c r="H156" i="1"/>
  <c r="G156" i="1"/>
  <c r="D156" i="1"/>
  <c r="C156" i="1"/>
  <c r="D155" i="1"/>
  <c r="H155" i="1" s="1"/>
  <c r="C155" i="1"/>
  <c r="H154" i="1"/>
  <c r="G154" i="1"/>
  <c r="D154" i="1"/>
  <c r="C154" i="1"/>
  <c r="H153" i="1"/>
  <c r="D153" i="1"/>
  <c r="G153" i="1" s="1"/>
  <c r="C153" i="1"/>
  <c r="H152" i="1"/>
  <c r="D152" i="1"/>
  <c r="G152" i="1" s="1"/>
  <c r="C152" i="1"/>
  <c r="H151" i="1"/>
  <c r="G151" i="1"/>
  <c r="D151" i="1"/>
  <c r="C151" i="1"/>
  <c r="H150" i="1"/>
  <c r="D150" i="1"/>
  <c r="G150" i="1" s="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H129" i="1"/>
  <c r="D129" i="1"/>
  <c r="G129" i="1" s="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D121" i="1"/>
  <c r="G121" i="1" s="1"/>
  <c r="C121" i="1"/>
  <c r="H120"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H66" i="1"/>
  <c r="D66" i="1"/>
  <c r="G66" i="1" s="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5" i="7" l="1"/>
  <c r="D1437" i="1"/>
  <c r="H1439" i="1"/>
  <c r="E33" i="9"/>
  <c r="B33" i="9" s="1"/>
  <c r="H1409" i="1"/>
  <c r="D1408" i="1"/>
  <c r="G1408" i="1" s="1"/>
  <c r="H1420" i="1"/>
  <c r="G1227" i="1"/>
  <c r="E284" i="9"/>
  <c r="B284" i="9" s="1"/>
  <c r="D1223" i="1"/>
  <c r="H1223" i="1" s="1"/>
  <c r="E245" i="5"/>
  <c r="D1222" i="1" s="1"/>
  <c r="H1222" i="1" s="1"/>
  <c r="G1223" i="1"/>
  <c r="G1224" i="1"/>
  <c r="G1218" i="1"/>
  <c r="G1217" i="1"/>
  <c r="F238" i="5"/>
  <c r="D1215" i="1"/>
  <c r="G1216" i="1"/>
  <c r="G1166" i="1"/>
  <c r="G1165" i="1"/>
  <c r="E293" i="9"/>
  <c r="B293" i="9" s="1"/>
  <c r="G1157" i="1"/>
  <c r="H1157" i="1"/>
  <c r="F180" i="5"/>
  <c r="E177" i="5"/>
  <c r="H308" i="9" s="1"/>
  <c r="E308" i="9" s="1"/>
  <c r="B308" i="9" s="1"/>
  <c r="D1148" i="1"/>
  <c r="G1124" i="1"/>
  <c r="H1124" i="1"/>
  <c r="F146" i="5"/>
  <c r="E291" i="9"/>
  <c r="B291" i="9" s="1"/>
  <c r="E286" i="9"/>
  <c r="B286" i="9" s="1"/>
  <c r="H1054" i="1"/>
  <c r="H1050" i="1"/>
  <c r="H1048" i="1"/>
  <c r="D991" i="1"/>
  <c r="H991" i="1" s="1"/>
  <c r="G1025" i="1"/>
  <c r="F45" i="5"/>
  <c r="G1023" i="1"/>
  <c r="G1006" i="1"/>
  <c r="G1017" i="1"/>
  <c r="G1016" i="1"/>
  <c r="G1014" i="1"/>
  <c r="G1007" i="1"/>
  <c r="H1013" i="1"/>
  <c r="G1013" i="1"/>
  <c r="F35" i="5"/>
  <c r="G1018" i="1"/>
  <c r="G1005" i="1"/>
  <c r="G1003" i="1"/>
  <c r="G1001" i="1"/>
  <c r="G999" i="1"/>
  <c r="H997" i="1"/>
  <c r="G997" i="1"/>
  <c r="G998" i="1"/>
  <c r="F19" i="5"/>
  <c r="G996" i="1"/>
  <c r="G993" i="1"/>
  <c r="E12" i="5"/>
  <c r="D990" i="1" s="1"/>
  <c r="G991" i="1"/>
  <c r="H177" i="1"/>
  <c r="G291" i="1"/>
  <c r="H411" i="1"/>
  <c r="E644" i="4"/>
  <c r="D638" i="1" s="1"/>
  <c r="E32" i="9"/>
  <c r="B32" i="9" s="1"/>
  <c r="E27" i="9"/>
  <c r="B27" i="9" s="1"/>
  <c r="F215" i="9"/>
  <c r="E300" i="9"/>
  <c r="B300" i="9" s="1"/>
  <c r="G1578" i="1"/>
  <c r="G1503" i="1"/>
  <c r="G1499" i="1"/>
  <c r="C1483" i="1"/>
  <c r="G1483" i="1" s="1"/>
  <c r="B215" i="9"/>
  <c r="E301" i="9"/>
  <c r="B301" i="9" s="1"/>
  <c r="E294" i="9"/>
  <c r="B294" i="9" s="1"/>
  <c r="E296" i="9"/>
  <c r="B296" i="9" s="1"/>
  <c r="E303" i="9"/>
  <c r="B303" i="9" s="1"/>
  <c r="E288" i="9"/>
  <c r="B288" i="9" s="1"/>
  <c r="H690" i="1"/>
  <c r="H687" i="1"/>
  <c r="B275" i="9"/>
  <c r="D645" i="1"/>
  <c r="H642" i="1"/>
  <c r="F383" i="4"/>
  <c r="E363" i="4"/>
  <c r="D358" i="1" s="1"/>
  <c r="H364" i="1"/>
  <c r="H248" i="1"/>
  <c r="G248" i="1"/>
  <c r="E196" i="4"/>
  <c r="D192" i="1" s="1"/>
  <c r="H184" i="1"/>
  <c r="B223" i="9"/>
  <c r="F188" i="4"/>
  <c r="F222" i="9"/>
  <c r="B222" i="9" s="1"/>
  <c r="E45" i="9"/>
  <c r="B45" i="9" s="1"/>
  <c r="F221" i="9"/>
  <c r="B221" i="9" s="1"/>
  <c r="F220" i="9"/>
  <c r="E44" i="9"/>
  <c r="B44" i="9" s="1"/>
  <c r="B219" i="9"/>
  <c r="G173" i="1"/>
  <c r="F177" i="4"/>
  <c r="H165" i="1"/>
  <c r="H160" i="1"/>
  <c r="E163" i="4"/>
  <c r="D159" i="1" s="1"/>
  <c r="G159" i="1" s="1"/>
  <c r="E41" i="9"/>
  <c r="B41" i="9" s="1"/>
  <c r="G155" i="1"/>
  <c r="F218" i="9"/>
  <c r="B218" i="9" s="1"/>
  <c r="E40" i="9"/>
  <c r="B40" i="9" s="1"/>
  <c r="H149" i="1"/>
  <c r="E152" i="4"/>
  <c r="F133" i="4"/>
  <c r="F124" i="4"/>
  <c r="F217" i="9"/>
  <c r="B217" i="9" s="1"/>
  <c r="E82" i="4"/>
  <c r="D78" i="1" s="1"/>
  <c r="F82" i="4"/>
  <c r="G70" i="1"/>
  <c r="G71" i="1"/>
  <c r="F74" i="4"/>
  <c r="E50" i="4"/>
  <c r="D46" i="1" s="1"/>
  <c r="H412" i="1"/>
  <c r="E273" i="9"/>
  <c r="B273" i="9" s="1"/>
  <c r="I1442" i="1"/>
  <c r="I1446" i="1"/>
  <c r="I1456" i="1"/>
  <c r="I1448" i="1"/>
  <c r="I1458" i="1"/>
  <c r="G986" i="1"/>
  <c r="G987" i="1"/>
  <c r="G988" i="1"/>
  <c r="G989" i="1"/>
  <c r="I1449" i="1"/>
  <c r="I1450" i="1"/>
  <c r="I1460" i="1"/>
  <c r="I1464" i="1"/>
  <c r="I1468" i="1"/>
  <c r="G1439" i="1"/>
  <c r="G1441" i="1"/>
  <c r="I1441" i="1" s="1"/>
  <c r="G1443" i="1"/>
  <c r="I1443" i="1" s="1"/>
  <c r="J1446" i="1"/>
  <c r="H1447" i="1"/>
  <c r="I1447" i="1" s="1"/>
  <c r="J1448" i="1"/>
  <c r="H1449" i="1"/>
  <c r="J1450" i="1"/>
  <c r="H1451" i="1"/>
  <c r="I1451" i="1" s="1"/>
  <c r="J1452" i="1"/>
  <c r="H1453" i="1"/>
  <c r="H1454" i="1"/>
  <c r="H1455" i="1"/>
  <c r="I1455" i="1" s="1"/>
  <c r="J1456" i="1"/>
  <c r="H1457" i="1"/>
  <c r="I1457" i="1" s="1"/>
  <c r="J1458" i="1"/>
  <c r="H1459" i="1"/>
  <c r="I1459" i="1" s="1"/>
  <c r="J1460" i="1"/>
  <c r="H1462" i="1"/>
  <c r="J1462" i="1"/>
  <c r="H1463" i="1"/>
  <c r="H1466" i="1"/>
  <c r="J1466" i="1"/>
  <c r="H1467" i="1"/>
  <c r="H1472" i="1"/>
  <c r="J1472" i="1"/>
  <c r="H1473" i="1"/>
  <c r="H1477" i="1"/>
  <c r="J1477" i="1"/>
  <c r="H1478" i="1"/>
  <c r="G1485" i="1"/>
  <c r="H1488" i="1"/>
  <c r="G1493" i="1"/>
  <c r="H1496" i="1"/>
  <c r="G1501" i="1"/>
  <c r="G1505" i="1"/>
  <c r="H1505" i="1"/>
  <c r="G1509" i="1"/>
  <c r="H1509" i="1"/>
  <c r="G1513" i="1"/>
  <c r="H1513" i="1"/>
  <c r="G1521" i="1"/>
  <c r="H1521" i="1"/>
  <c r="H1562" i="1"/>
  <c r="G1562" i="1"/>
  <c r="H1570" i="1"/>
  <c r="G1570" i="1"/>
  <c r="F196" i="4"/>
  <c r="E420" i="4"/>
  <c r="H310" i="9"/>
  <c r="G316" i="9"/>
  <c r="E316" i="9" s="1"/>
  <c r="H29" i="3"/>
  <c r="J1440" i="1"/>
  <c r="J1442" i="1"/>
  <c r="J1444" i="1"/>
  <c r="I24" i="3"/>
  <c r="J1447" i="1"/>
  <c r="J1449" i="1"/>
  <c r="J1451" i="1"/>
  <c r="J1455" i="1"/>
  <c r="J1457" i="1"/>
  <c r="J1459" i="1"/>
  <c r="G1462" i="1"/>
  <c r="I1462" i="1" s="1"/>
  <c r="H1464" i="1"/>
  <c r="J1464" i="1"/>
  <c r="H1465" i="1"/>
  <c r="I1465" i="1" s="1"/>
  <c r="G1466" i="1"/>
  <c r="I1466" i="1" s="1"/>
  <c r="H1468" i="1"/>
  <c r="J1468" i="1"/>
  <c r="H1471" i="1"/>
  <c r="I1471" i="1" s="1"/>
  <c r="G1472" i="1"/>
  <c r="I1472" i="1" s="1"/>
  <c r="H1474" i="1"/>
  <c r="I1474" i="1" s="1"/>
  <c r="J1474" i="1"/>
  <c r="H1476" i="1"/>
  <c r="I1476" i="1" s="1"/>
  <c r="G1477" i="1"/>
  <c r="H1479" i="1"/>
  <c r="I1479" i="1" s="1"/>
  <c r="J1479" i="1"/>
  <c r="G1481" i="1"/>
  <c r="H1484" i="1"/>
  <c r="G1486" i="1"/>
  <c r="G1489" i="1"/>
  <c r="H1492" i="1"/>
  <c r="G1494" i="1"/>
  <c r="G1497" i="1"/>
  <c r="H1500" i="1"/>
  <c r="G1502" i="1"/>
  <c r="G1506" i="1"/>
  <c r="G1510" i="1"/>
  <c r="G1514" i="1"/>
  <c r="G1518" i="1"/>
  <c r="G1522" i="1"/>
  <c r="G1567" i="1"/>
  <c r="H1567" i="1"/>
  <c r="G1575" i="1"/>
  <c r="H1575" i="1"/>
  <c r="G1461" i="1"/>
  <c r="G1463" i="1"/>
  <c r="I1463" i="1" s="1"/>
  <c r="G1467" i="1"/>
  <c r="G1473" i="1"/>
  <c r="I1473" i="1" s="1"/>
  <c r="G1478" i="1"/>
  <c r="I1478" i="1" s="1"/>
  <c r="G1480" i="1"/>
  <c r="G1525" i="1"/>
  <c r="H1525" i="1"/>
  <c r="G1529" i="1"/>
  <c r="H1529" i="1"/>
  <c r="G1533" i="1"/>
  <c r="H1533" i="1"/>
  <c r="G1537" i="1"/>
  <c r="H1537" i="1"/>
  <c r="G1541" i="1"/>
  <c r="H1541" i="1"/>
  <c r="G1545" i="1"/>
  <c r="H1545" i="1"/>
  <c r="G1549" i="1"/>
  <c r="H1549" i="1"/>
  <c r="G1553" i="1"/>
  <c r="H1553" i="1"/>
  <c r="G1557" i="1"/>
  <c r="H1557" i="1"/>
  <c r="G1565" i="1"/>
  <c r="H1565" i="1"/>
  <c r="G1573" i="1"/>
  <c r="H1573" i="1"/>
  <c r="H1577" i="1"/>
  <c r="D643" i="4"/>
  <c r="E310" i="9"/>
  <c r="B310" i="9" s="1"/>
  <c r="H24" i="3"/>
  <c r="F35" i="6"/>
  <c r="F115" i="6"/>
  <c r="F112" i="4"/>
  <c r="F197" i="4"/>
  <c r="D311" i="4"/>
  <c r="D363" i="4"/>
  <c r="E643" i="4"/>
  <c r="D637" i="1" s="1"/>
  <c r="D420" i="4"/>
  <c r="D459" i="4"/>
  <c r="D484" i="4"/>
  <c r="D580" i="4"/>
  <c r="D12" i="5"/>
  <c r="F70" i="5"/>
  <c r="D176" i="5"/>
  <c r="E206" i="5"/>
  <c r="F114" i="6"/>
  <c r="D129" i="6"/>
  <c r="D6" i="4"/>
  <c r="F45" i="4"/>
  <c r="D106" i="4"/>
  <c r="F125" i="4"/>
  <c r="F134" i="4"/>
  <c r="D215" i="4"/>
  <c r="E263" i="4"/>
  <c r="D259" i="1" s="1"/>
  <c r="D299" i="4"/>
  <c r="D351" i="4"/>
  <c r="F416" i="4"/>
  <c r="D472" i="4"/>
  <c r="E529" i="4"/>
  <c r="F79" i="5"/>
  <c r="F149" i="5"/>
  <c r="F5" i="6"/>
  <c r="E35" i="6"/>
  <c r="F50" i="4"/>
  <c r="D224" i="4"/>
  <c r="F252" i="4"/>
  <c r="D515" i="4"/>
  <c r="D529" i="4"/>
  <c r="E593" i="4"/>
  <c r="D587" i="1" s="1"/>
  <c r="E87" i="5"/>
  <c r="D1065" i="1" s="1"/>
  <c r="D118" i="5"/>
  <c r="F206" i="5"/>
  <c r="H23" i="3"/>
  <c r="D141" i="6"/>
  <c r="D42" i="8"/>
  <c r="G313" i="9" s="1"/>
  <c r="E313"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9" i="9"/>
  <c r="E189" i="9" s="1"/>
  <c r="B189" i="9" s="1"/>
  <c r="G165" i="9"/>
  <c r="E165" i="9" s="1"/>
  <c r="B165" i="9" s="1"/>
  <c r="G164" i="9"/>
  <c r="E164" i="9" s="1"/>
  <c r="B164" i="9" s="1"/>
  <c r="G163" i="9"/>
  <c r="E163" i="9" s="1"/>
  <c r="B163" i="9" s="1"/>
  <c r="G162" i="9"/>
  <c r="E162" i="9" s="1"/>
  <c r="B162" i="9" s="1"/>
  <c r="G161" i="9"/>
  <c r="E161" i="9" s="1"/>
  <c r="B161" i="9" s="1"/>
  <c r="I10" i="9"/>
  <c r="G166" i="9"/>
  <c r="E166" i="9" s="1"/>
  <c r="B166" i="9" s="1"/>
  <c r="E290" i="9"/>
  <c r="B290" i="9" s="1"/>
  <c r="E57" i="9"/>
  <c r="B57" i="9" s="1"/>
  <c r="E61" i="9"/>
  <c r="B61" i="9" s="1"/>
  <c r="E67" i="9"/>
  <c r="B67" i="9" s="1"/>
  <c r="B75" i="9"/>
  <c r="B83" i="9"/>
  <c r="B91" i="9"/>
  <c r="B99" i="9"/>
  <c r="B107" i="9"/>
  <c r="B115" i="9"/>
  <c r="B123" i="9"/>
  <c r="B131" i="9"/>
  <c r="H165" i="9"/>
  <c r="B256" i="9"/>
  <c r="B264" i="9"/>
  <c r="B220" i="9"/>
  <c r="B244" i="9"/>
  <c r="B268" i="9"/>
  <c r="I1439" i="1" l="1"/>
  <c r="G1437" i="1"/>
  <c r="H1437" i="1"/>
  <c r="I29" i="3"/>
  <c r="D1436" i="1"/>
  <c r="H1408" i="1"/>
  <c r="E237" i="5"/>
  <c r="F245" i="5"/>
  <c r="G1222" i="1"/>
  <c r="H1215" i="1"/>
  <c r="G1215" i="1"/>
  <c r="E176" i="5"/>
  <c r="F177" i="5"/>
  <c r="D1154" i="1"/>
  <c r="G1154" i="1"/>
  <c r="H1154" i="1"/>
  <c r="G1148" i="1"/>
  <c r="H1148" i="1"/>
  <c r="E7" i="5"/>
  <c r="I20" i="3" s="1"/>
  <c r="G638" i="1"/>
  <c r="H638" i="1"/>
  <c r="H1483" i="1"/>
  <c r="F213" i="9"/>
  <c r="B213" i="9" s="1"/>
  <c r="G645" i="1"/>
  <c r="H645" i="1"/>
  <c r="E350" i="4"/>
  <c r="H192" i="1"/>
  <c r="G192" i="1"/>
  <c r="H159" i="1"/>
  <c r="F163" i="4"/>
  <c r="E151" i="4"/>
  <c r="E289" i="4" s="1"/>
  <c r="G21" i="9"/>
  <c r="H21" i="9"/>
  <c r="E21" i="9" s="1"/>
  <c r="B21" i="9" s="1"/>
  <c r="F152" i="4"/>
  <c r="D148" i="1"/>
  <c r="H78" i="1"/>
  <c r="G78" i="1"/>
  <c r="H46" i="1"/>
  <c r="G46" i="1"/>
  <c r="E6" i="4"/>
  <c r="I22" i="3"/>
  <c r="E175" i="5"/>
  <c r="D1152" i="1" s="1"/>
  <c r="D1153" i="1"/>
  <c r="H19" i="9"/>
  <c r="E19" i="9" s="1"/>
  <c r="B19" i="9" s="1"/>
  <c r="F643" i="4"/>
  <c r="C637" i="1"/>
  <c r="H28" i="3"/>
  <c r="C1435" i="1"/>
  <c r="F118" i="5"/>
  <c r="C1096" i="1"/>
  <c r="H587" i="1"/>
  <c r="G587" i="1"/>
  <c r="F224" i="4"/>
  <c r="C220" i="1"/>
  <c r="E528" i="4"/>
  <c r="D523" i="1"/>
  <c r="F299" i="4"/>
  <c r="D298" i="4"/>
  <c r="C294" i="1"/>
  <c r="F580" i="4"/>
  <c r="C574" i="1"/>
  <c r="I23" i="3"/>
  <c r="D1214" i="1"/>
  <c r="E408" i="4"/>
  <c r="D403" i="1" s="1"/>
  <c r="D345" i="1"/>
  <c r="F6" i="4"/>
  <c r="H16" i="3"/>
  <c r="D412" i="4"/>
  <c r="C2" i="1"/>
  <c r="H311" i="9"/>
  <c r="E311" i="9" s="1"/>
  <c r="B311" i="9" s="1"/>
  <c r="D1183" i="1"/>
  <c r="F420" i="4"/>
  <c r="C414" i="1"/>
  <c r="H1065" i="1"/>
  <c r="G1065" i="1"/>
  <c r="D528" i="4"/>
  <c r="F529" i="4"/>
  <c r="C523" i="1"/>
  <c r="F472" i="4"/>
  <c r="C466" i="1"/>
  <c r="H259" i="1"/>
  <c r="G259" i="1"/>
  <c r="F106" i="4"/>
  <c r="C102" i="1"/>
  <c r="F129" i="6"/>
  <c r="C1423" i="1"/>
  <c r="H22" i="3"/>
  <c r="F176" i="5"/>
  <c r="D175" i="5"/>
  <c r="C1153" i="1"/>
  <c r="F484" i="4"/>
  <c r="C478" i="1"/>
  <c r="F363" i="4"/>
  <c r="C358" i="1"/>
  <c r="E68" i="5"/>
  <c r="I1467" i="1"/>
  <c r="I1477" i="1"/>
  <c r="E635" i="4"/>
  <c r="D629" i="1" s="1"/>
  <c r="D414" i="1"/>
  <c r="B313" i="9"/>
  <c r="I25" i="3"/>
  <c r="D1329" i="1"/>
  <c r="F351" i="4"/>
  <c r="D350" i="4"/>
  <c r="C346" i="1"/>
  <c r="F12" i="5"/>
  <c r="D7" i="5"/>
  <c r="C990" i="1"/>
  <c r="K1451" i="9"/>
  <c r="G314" i="9"/>
  <c r="E314" i="9" s="1"/>
  <c r="B314" i="9" s="1"/>
  <c r="I34" i="3"/>
  <c r="C1517" i="1"/>
  <c r="F237" i="5"/>
  <c r="D68" i="5"/>
  <c r="F515" i="4"/>
  <c r="C509" i="1"/>
  <c r="F215" i="4"/>
  <c r="D151" i="4"/>
  <c r="C211" i="1"/>
  <c r="F459" i="4"/>
  <c r="C453" i="1"/>
  <c r="F311" i="4"/>
  <c r="C306" i="1"/>
  <c r="E407" i="4"/>
  <c r="D402" i="1" s="1"/>
  <c r="E141" i="6"/>
  <c r="B316" i="9"/>
  <c r="E315" i="9"/>
  <c r="I10" i="3" s="1"/>
  <c r="G1436" i="1" l="1"/>
  <c r="H1436" i="1"/>
  <c r="D985" i="1"/>
  <c r="D147" i="1"/>
  <c r="I17" i="3"/>
  <c r="G148" i="1"/>
  <c r="H148" i="1"/>
  <c r="D2" i="1"/>
  <c r="E412" i="4"/>
  <c r="I16" i="3"/>
  <c r="F350" i="4"/>
  <c r="D408" i="4"/>
  <c r="C345" i="1"/>
  <c r="I28" i="3"/>
  <c r="D1435" i="1"/>
  <c r="G1435" i="1" s="1"/>
  <c r="H453" i="1"/>
  <c r="G453" i="1"/>
  <c r="D6" i="5"/>
  <c r="H20" i="3"/>
  <c r="F7" i="5"/>
  <c r="C985" i="1"/>
  <c r="E312" i="9"/>
  <c r="H478" i="1"/>
  <c r="G478" i="1"/>
  <c r="H102" i="1"/>
  <c r="G102" i="1"/>
  <c r="H466" i="1"/>
  <c r="G466" i="1"/>
  <c r="D636" i="4"/>
  <c r="F528" i="4"/>
  <c r="C522" i="1"/>
  <c r="D635" i="4"/>
  <c r="H2" i="1"/>
  <c r="G2" i="1"/>
  <c r="H1435" i="1"/>
  <c r="H509" i="1"/>
  <c r="G509" i="1"/>
  <c r="G1517" i="1"/>
  <c r="H1517" i="1"/>
  <c r="H11" i="3"/>
  <c r="G1329" i="1"/>
  <c r="H1329" i="1"/>
  <c r="H9" i="3"/>
  <c r="H294" i="1"/>
  <c r="G294" i="1"/>
  <c r="E636" i="4"/>
  <c r="D630" i="1" s="1"/>
  <c r="D522" i="1"/>
  <c r="F141" i="6"/>
  <c r="I21" i="3"/>
  <c r="D1046" i="1"/>
  <c r="H306" i="1"/>
  <c r="G306" i="1"/>
  <c r="H211" i="1"/>
  <c r="G211" i="1"/>
  <c r="H346" i="1"/>
  <c r="G346" i="1"/>
  <c r="H358" i="1"/>
  <c r="G358" i="1"/>
  <c r="G1153" i="1"/>
  <c r="H1153" i="1"/>
  <c r="H1423" i="1"/>
  <c r="G1423" i="1"/>
  <c r="H523" i="1"/>
  <c r="G523" i="1"/>
  <c r="H1183" i="1"/>
  <c r="G1183" i="1"/>
  <c r="D639" i="4"/>
  <c r="F412" i="4"/>
  <c r="C407" i="1"/>
  <c r="D407" i="4"/>
  <c r="F298" i="4"/>
  <c r="C293" i="1"/>
  <c r="H220" i="1"/>
  <c r="G220" i="1"/>
  <c r="G1096" i="1"/>
  <c r="H1096" i="1"/>
  <c r="E6" i="5"/>
  <c r="E413" i="4"/>
  <c r="E291" i="4"/>
  <c r="D287" i="1" s="1"/>
  <c r="D285" i="1"/>
  <c r="E290" i="4"/>
  <c r="D286" i="1" s="1"/>
  <c r="H17" i="3"/>
  <c r="F151" i="4"/>
  <c r="D289" i="4"/>
  <c r="C147" i="1"/>
  <c r="H21" i="3"/>
  <c r="F68" i="5"/>
  <c r="C1046" i="1"/>
  <c r="H990" i="1"/>
  <c r="G990" i="1"/>
  <c r="F175" i="5"/>
  <c r="C1152" i="1"/>
  <c r="H414" i="1"/>
  <c r="G414" i="1"/>
  <c r="G1214" i="1"/>
  <c r="H1214" i="1"/>
  <c r="H574" i="1"/>
  <c r="G574" i="1"/>
  <c r="H637" i="1"/>
  <c r="G637" i="1"/>
  <c r="G318" i="9"/>
  <c r="E318" i="9" s="1"/>
  <c r="D407" i="1" l="1"/>
  <c r="H407" i="1" s="1"/>
  <c r="E639" i="4"/>
  <c r="D633" i="1" s="1"/>
  <c r="C633" i="1"/>
  <c r="G407" i="1"/>
  <c r="H1152" i="1"/>
  <c r="G1152" i="1"/>
  <c r="H1046" i="1"/>
  <c r="G1046" i="1"/>
  <c r="D413" i="4"/>
  <c r="F289" i="4"/>
  <c r="D291" i="4"/>
  <c r="C285" i="1"/>
  <c r="D290" i="4"/>
  <c r="H293" i="1"/>
  <c r="G293" i="1"/>
  <c r="F636" i="4"/>
  <c r="C630" i="1"/>
  <c r="H985" i="1"/>
  <c r="G985" i="1"/>
  <c r="H345" i="1"/>
  <c r="G345" i="1"/>
  <c r="E317" i="9"/>
  <c r="B318" i="9"/>
  <c r="H147" i="1"/>
  <c r="G147" i="1"/>
  <c r="N3" i="9"/>
  <c r="I11" i="3"/>
  <c r="F635" i="4"/>
  <c r="C629" i="1"/>
  <c r="F408" i="4"/>
  <c r="C403" i="1"/>
  <c r="E415" i="4"/>
  <c r="D410" i="1" s="1"/>
  <c r="E640" i="4"/>
  <c r="D408" i="1"/>
  <c r="E414" i="4"/>
  <c r="D409" i="1" s="1"/>
  <c r="F407" i="4"/>
  <c r="C402" i="1"/>
  <c r="K3" i="9"/>
  <c r="I9" i="3"/>
  <c r="H522" i="1"/>
  <c r="G522" i="1"/>
  <c r="H278" i="9"/>
  <c r="D984" i="1"/>
  <c r="G285" i="9"/>
  <c r="E285" i="9" s="1"/>
  <c r="B285" i="9" s="1"/>
  <c r="G278" i="9"/>
  <c r="F6" i="5"/>
  <c r="C984" i="1"/>
  <c r="E278" i="9" l="1"/>
  <c r="E277" i="9" s="1"/>
  <c r="F639" i="4"/>
  <c r="H633" i="1"/>
  <c r="G633" i="1"/>
  <c r="F291" i="4"/>
  <c r="C287" i="1"/>
  <c r="B278" i="9"/>
  <c r="H402" i="1"/>
  <c r="G402" i="1"/>
  <c r="E642" i="4"/>
  <c r="D634" i="1"/>
  <c r="E641" i="4"/>
  <c r="H629" i="1"/>
  <c r="G629" i="1"/>
  <c r="H630" i="1"/>
  <c r="G630" i="1"/>
  <c r="F290" i="4"/>
  <c r="C286" i="1"/>
  <c r="F413" i="4"/>
  <c r="D415" i="4"/>
  <c r="D640" i="4"/>
  <c r="C408" i="1"/>
  <c r="D414" i="4"/>
  <c r="H285" i="1"/>
  <c r="G285" i="1"/>
  <c r="H8" i="3"/>
  <c r="G984" i="1"/>
  <c r="H984" i="1"/>
  <c r="H403" i="1"/>
  <c r="G403" i="1"/>
  <c r="D642" i="4" l="1"/>
  <c r="F640" i="4"/>
  <c r="C634" i="1"/>
  <c r="D641" i="4"/>
  <c r="H287" i="1"/>
  <c r="G287" i="1"/>
  <c r="F415" i="4"/>
  <c r="C410" i="1"/>
  <c r="E645" i="4"/>
  <c r="D635" i="1"/>
  <c r="F414" i="4"/>
  <c r="C409" i="1"/>
  <c r="M3" i="9"/>
  <c r="I8" i="3"/>
  <c r="H408" i="1"/>
  <c r="G408" i="1"/>
  <c r="H286" i="1"/>
  <c r="G286" i="1"/>
  <c r="E646" i="4"/>
  <c r="D636" i="1"/>
  <c r="H409" i="1" l="1"/>
  <c r="G409" i="1"/>
  <c r="H410" i="1"/>
  <c r="G410" i="1"/>
  <c r="F641" i="4"/>
  <c r="D645" i="4"/>
  <c r="C635" i="1"/>
  <c r="I19" i="3"/>
  <c r="D640" i="1"/>
  <c r="H634" i="1"/>
  <c r="G634" i="1"/>
  <c r="I18" i="3"/>
  <c r="D639" i="1"/>
  <c r="D646" i="4"/>
  <c r="F642" i="4"/>
  <c r="C636" i="1"/>
  <c r="H636" i="1" l="1"/>
  <c r="G636" i="1"/>
  <c r="H635" i="1"/>
  <c r="G635" i="1"/>
  <c r="H7" i="3"/>
  <c r="H19" i="3"/>
  <c r="F646" i="4"/>
  <c r="C640" i="1"/>
  <c r="G276" i="9"/>
  <c r="E276" i="9" s="1"/>
  <c r="B276" i="9" s="1"/>
  <c r="H18" i="3"/>
  <c r="F645" i="4"/>
  <c r="C639" i="1"/>
  <c r="H639" i="1" l="1"/>
  <c r="G639" i="1"/>
  <c r="H640" i="1"/>
  <c r="G640" i="1"/>
  <c r="J3" i="9"/>
  <c r="G274" i="9" l="1"/>
  <c r="M272" i="9"/>
  <c r="L272" i="9"/>
  <c r="H274" i="9"/>
  <c r="G18" i="9"/>
  <c r="H18" i="9"/>
  <c r="I13" i="9"/>
  <c r="I9" i="9"/>
  <c r="H16" i="9"/>
  <c r="J5" i="9"/>
  <c r="L16" i="9"/>
  <c r="K5" i="9"/>
  <c r="J10" i="9"/>
  <c r="M16" i="9"/>
  <c r="I8" i="9"/>
  <c r="M15" i="9"/>
  <c r="J13" i="9"/>
  <c r="I5" i="9"/>
  <c r="K11" i="9"/>
  <c r="J17" i="9"/>
  <c r="I6" i="9"/>
  <c r="K12" i="9"/>
  <c r="G17" i="9"/>
  <c r="J6" i="9"/>
  <c r="I11" i="9"/>
  <c r="H17" i="9"/>
  <c r="K10" i="9"/>
  <c r="G16" i="9"/>
  <c r="J8" i="9"/>
  <c r="G15" i="9"/>
  <c r="K7" i="9"/>
  <c r="J12" i="9"/>
  <c r="K8" i="9"/>
  <c r="I7" i="9"/>
  <c r="K13" i="9"/>
  <c r="K6" i="9"/>
  <c r="J11" i="9"/>
  <c r="I17" i="9"/>
  <c r="J9" i="9"/>
  <c r="K9" i="9"/>
  <c r="J7" i="9"/>
  <c r="H15" i="9"/>
  <c r="L15" i="9"/>
  <c r="I12" i="9"/>
  <c r="E16" i="9" l="1"/>
  <c r="E12" i="9"/>
  <c r="B12" i="9" s="1"/>
  <c r="F16" i="9"/>
  <c r="F272" i="9"/>
  <c r="F20" i="9" s="1"/>
  <c r="E17" i="9"/>
  <c r="B17" i="9" s="1"/>
  <c r="F15" i="9"/>
  <c r="E274" i="9"/>
  <c r="B274" i="9" s="1"/>
  <c r="E8" i="9"/>
  <c r="B8" i="9" s="1"/>
  <c r="E5" i="9"/>
  <c r="B5" i="9" s="1"/>
  <c r="E9" i="9"/>
  <c r="B9" i="9" s="1"/>
  <c r="E13" i="9"/>
  <c r="B13" i="9" s="1"/>
  <c r="E7" i="9"/>
  <c r="B7" i="9" s="1"/>
  <c r="E15" i="9"/>
  <c r="E11" i="9"/>
  <c r="B11" i="9" s="1"/>
  <c r="E6" i="9"/>
  <c r="B6" i="9" s="1"/>
  <c r="E10" i="9"/>
  <c r="B10" i="9" s="1"/>
  <c r="E18" i="9"/>
  <c r="B18" i="9" s="1"/>
  <c r="B16" i="9" l="1"/>
  <c r="E20" i="9"/>
  <c r="I7" i="3" s="1"/>
  <c r="F14" i="9"/>
  <c r="F3" i="9" s="1"/>
  <c r="B272" i="9"/>
  <c r="E14" i="9"/>
  <c r="B1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<sst xmlns="http://schemas.openxmlformats.org/spreadsheetml/2006/main" count="4374" uniqueCount="3426">
  <si>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</si>
  <si>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</si>
  <si>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</si>
  <si>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</si>
  <si>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</si>
  <si>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</si>
  <si>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</si>
  <si>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</si>
  <si>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</si>
  <si>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</si>
  <si>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</si>
  <si>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</si>
  <si>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</si>
  <si>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</si>
  <si>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</si>
  <si>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</si>
  <si>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</si>
  <si>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</si>
  <si>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</si>
  <si>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</si>
  <si>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</si>
  <si>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</si>
  <si>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</si>
  <si>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</si>
  <si>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</si>
  <si>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</si>
  <si>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</si>
  <si>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</si>
  <si>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</si>
  <si>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</si>
  <si>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</si>
  <si>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IVANA GORANA KOVAČIĆA, SVETI JURAJ NA BREGU</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</si>
  <si>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</si>
  <si>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</si>
  <si>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</si>
  <si>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</si>
  <si>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</si>
  <si>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</si>
  <si>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</si>
  <si>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</si>
  <si>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</si>
  <si>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</si>
  <si>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</si>
  <si>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</si>
  <si>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</si>
  <si>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</si>
  <si>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</si>
  <si>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</si>
  <si>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</si>
  <si>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13617 - O.Š. IVANA GORANA KOVAČIĆA, SVETI JURAJ NA BREGU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</si>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</sst>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1481564.5199999998</v>
      </c>
      <c r="D2" s="6">
        <f>'PR-RAS'!E6</f>
        <v>1836177.24</v>
      </c>
      <c r="E2" s="6">
        <v>0</v>
      </c>
      <c r="F2" s="6">
        <v>0</v>
      </c>
      <c r="G2" s="7">
        <f t="shared" ref="G2:G264" si="0">(B2/1000)*(C2*1+D2*2)</f>
        <v>5153.9189999999999</v>
      </c>
      <c r="H2" s="7">
        <f t="shared" ref="H2:H264" si="1">ABS(C2-ROUND(C2,0))+ABS(D2-ROUND(D2,0))</f>
        <v>0.72000000020489097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1370908.0599999998</v>
      </c>
      <c r="D46" s="1">
        <f>'PR-RAS'!E50</f>
        <v>1699346.91</v>
      </c>
      <c r="E46" s="1">
        <v>0</v>
      </c>
      <c r="F46" s="1">
        <v>0</v>
      </c>
      <c r="G46" s="2">
        <f t="shared" si="0"/>
        <v>214632.08459999997</v>
      </c>
      <c r="H46" s="2">
        <f t="shared" si="1"/>
        <v>0.14999999990686774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1357235.3699999999</v>
      </c>
      <c r="D64" s="1">
        <f>'PR-RAS'!E68</f>
        <v>1677751.94</v>
      </c>
      <c r="E64" s="1">
        <v>0</v>
      </c>
      <c r="F64" s="1">
        <v>0</v>
      </c>
      <c r="G64" s="2">
        <f t="shared" si="0"/>
        <v>296902.57274999999</v>
      </c>
      <c r="H64" s="2">
        <f t="shared" si="1"/>
        <v>0.42999999993480742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1332354.9099999999</v>
      </c>
      <c r="D65" s="1">
        <f>'PR-RAS'!E69</f>
        <v>1659090.27</v>
      </c>
      <c r="E65" s="1">
        <v>0</v>
      </c>
      <c r="F65" s="1">
        <v>0</v>
      </c>
      <c r="G65" s="2">
        <f t="shared" si="0"/>
        <v>297634.26880000002</v>
      </c>
      <c r="H65" s="2">
        <f t="shared" si="1"/>
        <v>0.36000000010244548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24880.46</v>
      </c>
      <c r="D66" s="1">
        <f>'PR-RAS'!E70</f>
        <v>18661.669999999998</v>
      </c>
      <c r="E66" s="1">
        <v>0</v>
      </c>
      <c r="F66" s="1">
        <v>0</v>
      </c>
      <c r="G66" s="2">
        <f t="shared" si="0"/>
        <v>4043.2469999999998</v>
      </c>
      <c r="H66" s="2">
        <f t="shared" si="1"/>
        <v>0.79000000000087311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13672.69</v>
      </c>
      <c r="D70" s="1">
        <f>'PR-RAS'!E74</f>
        <v>21594.97</v>
      </c>
      <c r="E70" s="1">
        <v>0</v>
      </c>
      <c r="F70" s="1">
        <v>0</v>
      </c>
      <c r="G70" s="2">
        <f t="shared" si="0"/>
        <v>3923.5214700000006</v>
      </c>
      <c r="H70" s="2">
        <f t="shared" si="1"/>
        <v>0.33999999999832653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13672.69</v>
      </c>
      <c r="D71" s="1">
        <f>'PR-RAS'!E75</f>
        <v>21594.97</v>
      </c>
      <c r="E71" s="1">
        <v>0</v>
      </c>
      <c r="F71" s="1">
        <v>0</v>
      </c>
      <c r="G71" s="2">
        <f t="shared" si="0"/>
        <v>3980.3841000000007</v>
      </c>
      <c r="H71" s="2">
        <f t="shared" si="1"/>
        <v>0.33999999999832653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62.66</v>
      </c>
      <c r="D78" s="1">
        <f>'PR-RAS'!E82</f>
        <v>90.11</v>
      </c>
      <c r="E78" s="1">
        <v>0</v>
      </c>
      <c r="F78" s="1">
        <v>0</v>
      </c>
      <c r="G78" s="2">
        <f t="shared" si="0"/>
        <v>18.70176</v>
      </c>
      <c r="H78" s="2">
        <f t="shared" si="1"/>
        <v>0.45000000000000284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62.66</v>
      </c>
      <c r="D79" s="1">
        <f>'PR-RAS'!E83</f>
        <v>90.11</v>
      </c>
      <c r="E79" s="1">
        <v>0</v>
      </c>
      <c r="F79" s="1">
        <v>0</v>
      </c>
      <c r="G79" s="2">
        <f t="shared" si="0"/>
        <v>18.94464</v>
      </c>
      <c r="H79" s="2">
        <f t="shared" si="1"/>
        <v>0.45000000000000284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62.66</v>
      </c>
      <c r="D81" s="1">
        <f>'PR-RAS'!E85</f>
        <v>90.11</v>
      </c>
      <c r="E81" s="1">
        <v>0</v>
      </c>
      <c r="F81" s="1">
        <v>0</v>
      </c>
      <c r="G81" s="2">
        <f t="shared" si="0"/>
        <v>19.430399999999999</v>
      </c>
      <c r="H81" s="2">
        <f t="shared" si="1"/>
        <v>0.45000000000000284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32065.4</v>
      </c>
      <c r="D102" s="1">
        <f>'PR-RAS'!E106</f>
        <v>43651.12</v>
      </c>
      <c r="E102" s="1">
        <v>0</v>
      </c>
      <c r="F102" s="1">
        <v>0</v>
      </c>
      <c r="G102" s="2">
        <f t="shared" si="0"/>
        <v>12056.131640000001</v>
      </c>
      <c r="H102" s="2">
        <f t="shared" si="1"/>
        <v>0.52000000000407454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32065.4</v>
      </c>
      <c r="D108" s="1">
        <f>'PR-RAS'!E112</f>
        <v>43651.12</v>
      </c>
      <c r="E108" s="1">
        <v>0</v>
      </c>
      <c r="F108" s="1">
        <v>0</v>
      </c>
      <c r="G108" s="2">
        <f t="shared" si="0"/>
        <v>12772.337480000002</v>
      </c>
      <c r="H108" s="2">
        <f t="shared" si="1"/>
        <v>0.52000000000407454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32065.4</v>
      </c>
      <c r="D113" s="1">
        <f>'PR-RAS'!E117</f>
        <v>43651.12</v>
      </c>
      <c r="E113" s="1">
        <v>0</v>
      </c>
      <c r="F113" s="1">
        <v>0</v>
      </c>
      <c r="G113" s="2">
        <f t="shared" si="0"/>
        <v>13369.175680000002</v>
      </c>
      <c r="H113" s="2">
        <f t="shared" si="1"/>
        <v>0.52000000000407454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9748.09</v>
      </c>
      <c r="D120" s="1">
        <f>'PR-RAS'!E124</f>
        <v>8294.66</v>
      </c>
      <c r="E120" s="1">
        <v>0</v>
      </c>
      <c r="F120" s="1">
        <v>0</v>
      </c>
      <c r="G120" s="2">
        <f t="shared" si="0"/>
        <v>3134.1517899999999</v>
      </c>
      <c r="H120" s="2">
        <f t="shared" si="1"/>
        <v>0.43000000000029104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9748.09</v>
      </c>
      <c r="D121" s="1">
        <f>'PR-RAS'!E125</f>
        <v>8294.66</v>
      </c>
      <c r="E121" s="1">
        <v>0</v>
      </c>
      <c r="F121" s="1">
        <v>0</v>
      </c>
      <c r="G121" s="2">
        <f t="shared" si="0"/>
        <v>3160.4892</v>
      </c>
      <c r="H121" s="2">
        <f t="shared" si="1"/>
        <v>0.43000000000029104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9748.09</v>
      </c>
      <c r="D123" s="1">
        <f>'PR-RAS'!E127</f>
        <v>8294.66</v>
      </c>
      <c r="E123" s="1">
        <v>0</v>
      </c>
      <c r="F123" s="1">
        <v>0</v>
      </c>
      <c r="G123" s="2">
        <f t="shared" si="0"/>
        <v>3213.1640199999997</v>
      </c>
      <c r="H123" s="2">
        <f t="shared" si="1"/>
        <v>0.43000000000029104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68780.31</v>
      </c>
      <c r="D129" s="1">
        <f>'PR-RAS'!E133</f>
        <v>84794.44</v>
      </c>
      <c r="E129" s="1">
        <v>0</v>
      </c>
      <c r="F129" s="1">
        <v>0</v>
      </c>
      <c r="G129" s="2">
        <f t="shared" si="0"/>
        <v>30511.25632</v>
      </c>
      <c r="H129" s="2">
        <f t="shared" si="1"/>
        <v>0.75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68780.31</v>
      </c>
      <c r="D130" s="1">
        <f>'PR-RAS'!E134</f>
        <v>84794.44</v>
      </c>
      <c r="E130" s="1">
        <v>0</v>
      </c>
      <c r="F130" s="1">
        <v>0</v>
      </c>
      <c r="G130" s="2">
        <f t="shared" si="0"/>
        <v>30749.625510000002</v>
      </c>
      <c r="H130" s="2">
        <f t="shared" si="1"/>
        <v>0.75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68780.31</v>
      </c>
      <c r="D131" s="1">
        <f>'PR-RAS'!E135</f>
        <v>84794.44</v>
      </c>
      <c r="E131" s="1">
        <v>0</v>
      </c>
      <c r="F131" s="1">
        <v>0</v>
      </c>
      <c r="G131" s="2">
        <f t="shared" si="0"/>
        <v>30987.994700000003</v>
      </c>
      <c r="H131" s="2">
        <f t="shared" si="1"/>
        <v>0.75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1467997.71</v>
      </c>
      <c r="D147" s="1">
        <f>'PR-RAS'!E151</f>
        <v>1804593.02</v>
      </c>
      <c r="E147" s="1">
        <v>0</v>
      </c>
      <c r="F147" s="1">
        <v>0</v>
      </c>
      <c r="G147" s="2">
        <f t="shared" si="0"/>
        <v>741268.8274999999</v>
      </c>
      <c r="H147" s="2">
        <f t="shared" si="1"/>
        <v>0.31000000005587935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1215725.95</v>
      </c>
      <c r="D148" s="1">
        <f>'PR-RAS'!E152</f>
        <v>1541675.1</v>
      </c>
      <c r="E148" s="1">
        <v>0</v>
      </c>
      <c r="F148" s="1">
        <v>0</v>
      </c>
      <c r="G148" s="2">
        <f t="shared" si="0"/>
        <v>631964.19405000005</v>
      </c>
      <c r="H148" s="2">
        <f t="shared" si="1"/>
        <v>0.15000000013969839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799926.61</v>
      </c>
      <c r="D149" s="1">
        <f>'PR-RAS'!E153</f>
        <v>1022454.53</v>
      </c>
      <c r="E149" s="1">
        <v>0</v>
      </c>
      <c r="F149" s="1">
        <v>0</v>
      </c>
      <c r="G149" s="2">
        <f t="shared" si="0"/>
        <v>421035.67915999994</v>
      </c>
      <c r="H149" s="2">
        <f t="shared" si="1"/>
        <v>0.85999999998603016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782716.34</v>
      </c>
      <c r="D150" s="1">
        <f>'PR-RAS'!E154</f>
        <v>991803.95</v>
      </c>
      <c r="E150" s="1">
        <v>0</v>
      </c>
      <c r="F150" s="1">
        <v>0</v>
      </c>
      <c r="G150" s="2">
        <f t="shared" si="0"/>
        <v>412182.31175999995</v>
      </c>
      <c r="H150" s="2">
        <f t="shared" si="1"/>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12290.78</v>
      </c>
      <c r="D152" s="1">
        <f>'PR-RAS'!E156</f>
        <v>24816.799999999999</v>
      </c>
      <c r="E152" s="1">
        <v>0</v>
      </c>
      <c r="F152" s="1">
        <v>0</v>
      </c>
      <c r="G152" s="2">
        <f t="shared" si="0"/>
        <v>9350.5813799999996</v>
      </c>
      <c r="H152" s="2">
        <f t="shared" si="1"/>
        <v>0.42000000000007276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4919.49</v>
      </c>
      <c r="D153" s="1">
        <f>'PR-RAS'!E157</f>
        <v>5833.78</v>
      </c>
      <c r="E153" s="1">
        <v>0</v>
      </c>
      <c r="F153" s="1">
        <v>0</v>
      </c>
      <c r="G153" s="2">
        <f t="shared" si="0"/>
        <v>2521.2315999999996</v>
      </c>
      <c r="H153" s="2">
        <f t="shared" si="1"/>
        <v>0.71000000000003638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49167.42</v>
      </c>
      <c r="D154" s="1">
        <f>'PR-RAS'!E158</f>
        <v>55074.42</v>
      </c>
      <c r="E154" s="1">
        <v>0</v>
      </c>
      <c r="F154" s="1">
        <v>0</v>
      </c>
      <c r="G154" s="2">
        <f t="shared" si="0"/>
        <v>24375.387780000001</v>
      </c>
      <c r="H154" s="2">
        <f t="shared" si="1"/>
        <v>0.83999999999650754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366631.92</v>
      </c>
      <c r="D155" s="1">
        <f>'PR-RAS'!E159</f>
        <v>464146.15</v>
      </c>
      <c r="E155" s="1">
        <v>0</v>
      </c>
      <c r="F155" s="1">
        <v>0</v>
      </c>
      <c r="G155" s="2">
        <f t="shared" si="0"/>
        <v>199418.32988</v>
      </c>
      <c r="H155" s="2">
        <f t="shared" si="1"/>
        <v>0.23000000003958121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199982.42</v>
      </c>
      <c r="D156" s="1">
        <f>'PR-RAS'!E160</f>
        <v>253057.75</v>
      </c>
      <c r="E156" s="1">
        <v>0</v>
      </c>
      <c r="F156" s="1">
        <v>0</v>
      </c>
      <c r="G156" s="2">
        <f t="shared" si="0"/>
        <v>109445.17760000001</v>
      </c>
      <c r="H156" s="2">
        <f t="shared" si="1"/>
        <v>0.67000000001280569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164985.07</v>
      </c>
      <c r="D157" s="1">
        <f>'PR-RAS'!E161</f>
        <v>210444.4</v>
      </c>
      <c r="E157" s="1">
        <v>0</v>
      </c>
      <c r="F157" s="1">
        <v>0</v>
      </c>
      <c r="G157" s="2">
        <f t="shared" si="0"/>
        <v>91396.32372</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1664.43</v>
      </c>
      <c r="D158" s="1">
        <f>'PR-RAS'!E162</f>
        <v>644</v>
      </c>
      <c r="E158" s="1">
        <v>0</v>
      </c>
      <c r="F158" s="1">
        <v>0</v>
      </c>
      <c r="G158" s="2">
        <f t="shared" si="0"/>
        <v>463.53151000000003</v>
      </c>
      <c r="H158" s="2">
        <f t="shared" si="1"/>
        <v>0.43000000000006366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242625.09</v>
      </c>
      <c r="D159" s="1">
        <f>'PR-RAS'!E163</f>
        <v>249398.16</v>
      </c>
      <c r="E159" s="1">
        <v>0</v>
      </c>
      <c r="F159" s="1">
        <v>0</v>
      </c>
      <c r="G159" s="2">
        <f t="shared" si="0"/>
        <v>117144.58278000001</v>
      </c>
      <c r="H159" s="2">
        <f t="shared" si="1"/>
        <v>0.25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52546.900000000009</v>
      </c>
      <c r="D160" s="1">
        <f>'PR-RAS'!E164</f>
        <v>47159.42</v>
      </c>
      <c r="E160" s="1">
        <v>0</v>
      </c>
      <c r="F160" s="1">
        <v>0</v>
      </c>
      <c r="G160" s="2">
        <f t="shared" si="0"/>
        <v>23351.65266</v>
      </c>
      <c r="H160" s="2">
        <f t="shared" si="1"/>
        <v>0.51999999998952262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7574.59</v>
      </c>
      <c r="D161" s="1">
        <f>'PR-RAS'!E165</f>
        <v>3641.97</v>
      </c>
      <c r="E161" s="1">
        <v>0</v>
      </c>
      <c r="F161" s="1">
        <v>0</v>
      </c>
      <c r="G161" s="2">
        <f t="shared" si="0"/>
        <v>2377.3647999999998</v>
      </c>
      <c r="H161" s="2">
        <f t="shared" si="1"/>
        <v>0.44000000000005457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42513.87</v>
      </c>
      <c r="D162" s="1">
        <f>'PR-RAS'!E166</f>
        <v>41270.1</v>
      </c>
      <c r="E162" s="1">
        <v>0</v>
      </c>
      <c r="F162" s="1">
        <v>0</v>
      </c>
      <c r="G162" s="2">
        <f t="shared" si="0"/>
        <v>20133.705270000002</v>
      </c>
      <c r="H162" s="2">
        <f t="shared" si="1"/>
        <v>0.22999999999592546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1005</v>
      </c>
      <c r="D163" s="1">
        <f>'PR-RAS'!E167</f>
        <v>520</v>
      </c>
      <c r="E163" s="1">
        <v>0</v>
      </c>
      <c r="F163" s="1">
        <v>0</v>
      </c>
      <c r="G163" s="2">
        <f t="shared" si="0"/>
        <v>331.29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1453.44</v>
      </c>
      <c r="D164" s="1">
        <f>'PR-RAS'!E168</f>
        <v>1727.35</v>
      </c>
      <c r="E164" s="1">
        <v>0</v>
      </c>
      <c r="F164" s="1">
        <v>0</v>
      </c>
      <c r="G164" s="2">
        <f t="shared" si="0"/>
        <v>800.02681999999993</v>
      </c>
      <c r="H164" s="2">
        <f t="shared" si="1"/>
        <v>0.78999999999996362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148700.4</v>
      </c>
      <c r="D165" s="1">
        <f>'PR-RAS'!E169</f>
        <v>166774.69</v>
      </c>
      <c r="E165" s="1">
        <v>0</v>
      </c>
      <c r="F165" s="1">
        <v>0</v>
      </c>
      <c r="G165" s="2">
        <f t="shared" si="0"/>
        <v>79088.963920000009</v>
      </c>
      <c r="H165" s="2">
        <f t="shared" si="1"/>
        <v>0.70999999999185093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18107.53</v>
      </c>
      <c r="D166" s="1">
        <f>'PR-RAS'!E170</f>
        <v>16276.49</v>
      </c>
      <c r="E166" s="1">
        <v>0</v>
      </c>
      <c r="F166" s="1">
        <v>0</v>
      </c>
      <c r="G166" s="2">
        <f t="shared" si="0"/>
        <v>8358.9841500000002</v>
      </c>
      <c r="H166" s="2">
        <f t="shared" si="1"/>
        <v>0.96000000000094587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96924.78</v>
      </c>
      <c r="D167" s="1">
        <f>'PR-RAS'!E171</f>
        <v>105393.63</v>
      </c>
      <c r="E167" s="1">
        <v>0</v>
      </c>
      <c r="F167" s="1">
        <v>0</v>
      </c>
      <c r="G167" s="2">
        <f t="shared" si="0"/>
        <v>51080.19864000001</v>
      </c>
      <c r="H167" s="2">
        <f t="shared" si="1"/>
        <v>0.58999999999650754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27805.38</v>
      </c>
      <c r="D168" s="1">
        <f>'PR-RAS'!E172</f>
        <v>37023.760000000002</v>
      </c>
      <c r="E168" s="1">
        <v>0</v>
      </c>
      <c r="F168" s="1">
        <v>0</v>
      </c>
      <c r="G168" s="2">
        <f t="shared" si="0"/>
        <v>17009.434300000001</v>
      </c>
      <c r="H168" s="2">
        <f t="shared" si="1"/>
        <v>0.61999999999898137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3333.46</v>
      </c>
      <c r="D169" s="1">
        <f>'PR-RAS'!E173</f>
        <v>4432.99</v>
      </c>
      <c r="E169" s="1">
        <v>0</v>
      </c>
      <c r="F169" s="1">
        <v>0</v>
      </c>
      <c r="G169" s="2">
        <f t="shared" si="0"/>
        <v>2049.5059200000001</v>
      </c>
      <c r="H169" s="2">
        <f t="shared" si="1"/>
        <v>0.47000000000025466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1831.28</v>
      </c>
      <c r="D170" s="1">
        <f>'PR-RAS'!E174</f>
        <v>2302.14</v>
      </c>
      <c r="E170" s="1">
        <v>0</v>
      </c>
      <c r="F170" s="1">
        <v>0</v>
      </c>
      <c r="G170" s="2">
        <f t="shared" si="0"/>
        <v>1087.6096399999999</v>
      </c>
      <c r="H170" s="2">
        <f t="shared" si="1"/>
        <v>0.41999999999984539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697.97</v>
      </c>
      <c r="D172" s="1">
        <f>'PR-RAS'!E176</f>
        <v>1345.68</v>
      </c>
      <c r="E172" s="1">
        <v>0</v>
      </c>
      <c r="F172" s="1">
        <v>0</v>
      </c>
      <c r="G172" s="2">
        <f t="shared" si="0"/>
        <v>579.57542999999998</v>
      </c>
      <c r="H172" s="2">
        <f t="shared" si="1"/>
        <v>0.34999999999990905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34627.730000000003</v>
      </c>
      <c r="D173" s="1">
        <f>'PR-RAS'!E177</f>
        <v>27980.01</v>
      </c>
      <c r="E173" s="1">
        <v>0</v>
      </c>
      <c r="F173" s="1">
        <v>0</v>
      </c>
      <c r="G173" s="2">
        <f t="shared" si="0"/>
        <v>15581.092999999999</v>
      </c>
      <c r="H173" s="2">
        <f t="shared" si="1"/>
        <v>0.27999999999519787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1826.11</v>
      </c>
      <c r="D174" s="1">
        <f>'PR-RAS'!E178</f>
        <v>1765.69</v>
      </c>
      <c r="E174" s="1">
        <v>0</v>
      </c>
      <c r="F174" s="1">
        <v>0</v>
      </c>
      <c r="G174" s="2">
        <f t="shared" si="0"/>
        <v>926.8457699999999</v>
      </c>
      <c r="H174" s="2">
        <f t="shared" si="1"/>
        <v>0.41999999999984539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16658.240000000002</v>
      </c>
      <c r="D175" s="1">
        <f>'PR-RAS'!E179</f>
        <v>9244.2199999999993</v>
      </c>
      <c r="E175" s="1">
        <v>0</v>
      </c>
      <c r="F175" s="1">
        <v>0</v>
      </c>
      <c r="G175" s="2">
        <f t="shared" si="0"/>
        <v>6115.52232</v>
      </c>
      <c r="H175" s="2">
        <f t="shared" si="1"/>
        <v>0.46000000000094587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737.95</v>
      </c>
      <c r="D176" s="1">
        <f>'PR-RAS'!E180</f>
        <v>0</v>
      </c>
      <c r="E176" s="1">
        <v>0</v>
      </c>
      <c r="F176" s="1">
        <v>0</v>
      </c>
      <c r="G176" s="2">
        <f t="shared" si="0"/>
        <v>129.14125000000001</v>
      </c>
      <c r="H176" s="2">
        <f t="shared" si="1"/>
        <v>4.9999999999954525E-2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6607.38</v>
      </c>
      <c r="D177" s="1">
        <f>'PR-RAS'!E181</f>
        <v>7556.23</v>
      </c>
      <c r="E177" s="1">
        <v>0</v>
      </c>
      <c r="F177" s="1">
        <v>0</v>
      </c>
      <c r="G177" s="2">
        <f t="shared" si="0"/>
        <v>3822.69184</v>
      </c>
      <c r="H177" s="2">
        <f t="shared" si="1"/>
        <v>0.60999999999967258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1045.2</v>
      </c>
      <c r="D178" s="1">
        <f>'PR-RAS'!E182</f>
        <v>1161.8</v>
      </c>
      <c r="E178" s="1">
        <v>0</v>
      </c>
      <c r="F178" s="1">
        <v>0</v>
      </c>
      <c r="G178" s="2">
        <f t="shared" si="0"/>
        <v>596.27760000000001</v>
      </c>
      <c r="H178" s="2">
        <f t="shared" si="1"/>
        <v>0.40000000000009095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5465.43</v>
      </c>
      <c r="D179" s="1">
        <f>'PR-RAS'!E183</f>
        <v>3015.9</v>
      </c>
      <c r="E179" s="1">
        <v>0</v>
      </c>
      <c r="F179" s="1">
        <v>0</v>
      </c>
      <c r="G179" s="2">
        <f t="shared" si="0"/>
        <v>2046.5069399999998</v>
      </c>
      <c r="H179" s="2">
        <f t="shared" si="1"/>
        <v>0.53000000000020009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1162.46</v>
      </c>
      <c r="D180" s="1">
        <f>'PR-RAS'!E184</f>
        <v>3349.78</v>
      </c>
      <c r="E180" s="1">
        <v>0</v>
      </c>
      <c r="F180" s="1">
        <v>0</v>
      </c>
      <c r="G180" s="2">
        <f t="shared" si="0"/>
        <v>1407.3015800000001</v>
      </c>
      <c r="H180" s="2">
        <f t="shared" si="1"/>
        <v>0.67999999999983629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1084.96</v>
      </c>
      <c r="D181" s="1">
        <f>'PR-RAS'!E185</f>
        <v>1805.09</v>
      </c>
      <c r="E181" s="1">
        <v>0</v>
      </c>
      <c r="F181" s="1">
        <v>0</v>
      </c>
      <c r="G181" s="2">
        <f t="shared" si="0"/>
        <v>845.12519999999984</v>
      </c>
      <c r="H181" s="2">
        <f t="shared" si="1"/>
        <v>0.12999999999988177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v>
      </c>
      <c r="D182" s="1">
        <f>'PR-RAS'!E186</f>
        <v>81.3</v>
      </c>
      <c r="E182" s="1">
        <v>0</v>
      </c>
      <c r="F182" s="1">
        <v>0</v>
      </c>
      <c r="G182" s="2">
        <f t="shared" si="0"/>
        <v>36.6706</v>
      </c>
      <c r="H182" s="2">
        <f t="shared" si="1"/>
        <v>0.29999999999999716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1552.37</v>
      </c>
      <c r="D183" s="1">
        <f>'PR-RAS'!E187</f>
        <v>0</v>
      </c>
      <c r="E183" s="1">
        <v>0</v>
      </c>
      <c r="F183" s="1">
        <v>0</v>
      </c>
      <c r="G183" s="2">
        <f t="shared" si="0"/>
        <v>282.53134</v>
      </c>
      <c r="H183" s="2">
        <f t="shared" si="1"/>
        <v>0.36999999999989086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5197.6899999999996</v>
      </c>
      <c r="D184" s="1">
        <f>'PR-RAS'!E188</f>
        <v>7484.04</v>
      </c>
      <c r="E184" s="1">
        <v>0</v>
      </c>
      <c r="F184" s="1">
        <v>0</v>
      </c>
      <c r="G184" s="2">
        <f t="shared" si="0"/>
        <v>3690.3359099999998</v>
      </c>
      <c r="H184" s="2">
        <f t="shared" si="1"/>
        <v>0.3500000000003638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229.99</v>
      </c>
      <c r="E185" s="1">
        <v>0</v>
      </c>
      <c r="F185" s="1">
        <v>0</v>
      </c>
      <c r="G185" s="2">
        <f t="shared" si="0"/>
        <v>84.636319999999998</v>
      </c>
      <c r="H185" s="2">
        <f t="shared" si="1"/>
        <v>9.9999999999909051E-3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1406.52</v>
      </c>
      <c r="D186" s="1">
        <f>'PR-RAS'!E190</f>
        <v>1464</v>
      </c>
      <c r="E186" s="1">
        <v>0</v>
      </c>
      <c r="F186" s="1">
        <v>0</v>
      </c>
      <c r="G186" s="2">
        <f t="shared" si="0"/>
        <v>801.88620000000003</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869.05</v>
      </c>
      <c r="D187" s="1">
        <f>'PR-RAS'!E191</f>
        <v>169.31</v>
      </c>
      <c r="E187" s="1">
        <v>0</v>
      </c>
      <c r="F187" s="1">
        <v>0</v>
      </c>
      <c r="G187" s="2">
        <f t="shared" si="0"/>
        <v>224.62662</v>
      </c>
      <c r="H187" s="2">
        <f t="shared" si="1"/>
        <v>0.3599999999999568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601.36</v>
      </c>
      <c r="D188" s="1">
        <f>'PR-RAS'!E192</f>
        <v>868.59</v>
      </c>
      <c r="E188" s="1">
        <v>0</v>
      </c>
      <c r="F188" s="1">
        <v>0</v>
      </c>
      <c r="G188" s="2">
        <f t="shared" si="0"/>
        <v>437.30698000000001</v>
      </c>
      <c r="H188" s="2">
        <f t="shared" si="1"/>
        <v>0.76999999999998181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1181.6400000000001</v>
      </c>
      <c r="D189" s="1">
        <f>'PR-RAS'!E193</f>
        <v>805.89</v>
      </c>
      <c r="E189" s="1">
        <v>0</v>
      </c>
      <c r="F189" s="1">
        <v>0</v>
      </c>
      <c r="G189" s="2">
        <f t="shared" si="0"/>
        <v>525.16296</v>
      </c>
      <c r="H189" s="2">
        <f t="shared" si="1"/>
        <v>0.4699999999999136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1139.1199999999999</v>
      </c>
      <c r="D191" s="1">
        <f>'PR-RAS'!E195</f>
        <v>3946.26</v>
      </c>
      <c r="E191" s="1">
        <v>0</v>
      </c>
      <c r="F191" s="1">
        <v>0</v>
      </c>
      <c r="G191" s="2">
        <f t="shared" si="0"/>
        <v>1716.0115999999998</v>
      </c>
      <c r="H191" s="2">
        <f t="shared" si="1"/>
        <v>0.38000000000010914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850.15</v>
      </c>
      <c r="D192" s="1">
        <f>'PR-RAS'!E196</f>
        <v>935.39</v>
      </c>
      <c r="E192" s="1">
        <v>0</v>
      </c>
      <c r="F192" s="1">
        <v>0</v>
      </c>
      <c r="G192" s="2">
        <f t="shared" si="0"/>
        <v>519.69763</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850.15</v>
      </c>
      <c r="D206" s="1">
        <f>'PR-RAS'!E210</f>
        <v>935.39</v>
      </c>
      <c r="E206" s="1">
        <v>0</v>
      </c>
      <c r="F206" s="1">
        <v>0</v>
      </c>
      <c r="G206" s="2">
        <f t="shared" si="0"/>
        <v>557.79064999999991</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849.97</v>
      </c>
      <c r="D207" s="1">
        <f>'PR-RAS'!E211</f>
        <v>935.39</v>
      </c>
      <c r="E207" s="1">
        <v>0</v>
      </c>
      <c r="F207" s="1">
        <v>0</v>
      </c>
      <c r="G207" s="2">
        <f t="shared" si="0"/>
        <v>560.47449999999992</v>
      </c>
      <c r="H207" s="2">
        <f t="shared" si="1"/>
        <v>0.41999999999995907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0.18</v>
      </c>
      <c r="D209" s="1">
        <f>'PR-RAS'!E213</f>
        <v>0</v>
      </c>
      <c r="E209" s="1">
        <v>0</v>
      </c>
      <c r="F209" s="1">
        <v>0</v>
      </c>
      <c r="G209" s="2">
        <f t="shared" si="0"/>
        <v>3.7439999999999994E-2</v>
      </c>
      <c r="H209" s="2">
        <f t="shared" si="1"/>
        <v>0.18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8796.52</v>
      </c>
      <c r="D248" s="1">
        <f>'PR-RAS'!E252</f>
        <v>12584.37</v>
      </c>
      <c r="E248" s="1">
        <v>0</v>
      </c>
      <c r="F248" s="1">
        <v>0</v>
      </c>
      <c r="G248" s="2">
        <f t="shared" si="0"/>
        <v>8389.4192199999998</v>
      </c>
      <c r="H248" s="2">
        <f t="shared" si="1"/>
        <v>0.8500000000003638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8796.52</v>
      </c>
      <c r="D255" s="1">
        <f>'PR-RAS'!E259</f>
        <v>12584.37</v>
      </c>
      <c r="E255" s="1">
        <v>0</v>
      </c>
      <c r="F255" s="1">
        <v>0</v>
      </c>
      <c r="G255" s="2">
        <f t="shared" si="0"/>
        <v>8627.1760400000003</v>
      </c>
      <c r="H255" s="2">
        <f t="shared" si="1"/>
        <v>0.8500000000003638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8796.52</v>
      </c>
      <c r="D257" s="1">
        <f>'PR-RAS'!E261</f>
        <v>12584.37</v>
      </c>
      <c r="E257" s="1">
        <v>0</v>
      </c>
      <c r="F257" s="1">
        <v>0</v>
      </c>
      <c r="G257" s="2">
        <f t="shared" si="0"/>
        <v>8695.1065600000002</v>
      </c>
      <c r="H257" s="2">
        <f t="shared" si="1"/>
        <v>0.8500000000003638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1467997.71</v>
      </c>
      <c r="D285" s="1">
        <f>'PR-RAS'!E289</f>
        <v>1804593.02</v>
      </c>
      <c r="E285" s="1">
        <v>0</v>
      </c>
      <c r="F285" s="1">
        <v>0</v>
      </c>
      <c r="G285" s="2">
        <f t="shared" si="8"/>
        <v>1441920.1849999998</v>
      </c>
      <c r="H285" s="2">
        <f t="shared" si="9"/>
        <v>0.31000000005587935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13566.809999999823</v>
      </c>
      <c r="D286" s="1">
        <f>'PR-RAS'!E290</f>
        <v>31584.219999999972</v>
      </c>
      <c r="E286" s="1">
        <v>0</v>
      </c>
      <c r="F286" s="1">
        <v>0</v>
      </c>
      <c r="G286" s="2">
        <f t="shared" si="8"/>
        <v>21869.54624999993</v>
      </c>
      <c r="H286" s="2">
        <f t="shared" si="9"/>
        <v>0.41000000014901161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102745.35</v>
      </c>
      <c r="D288" s="1">
        <f>'PR-RAS'!E292</f>
        <v>81792.850000000006</v>
      </c>
      <c r="E288" s="1">
        <v>0</v>
      </c>
      <c r="F288" s="1">
        <v>0</v>
      </c>
      <c r="G288" s="2">
        <f t="shared" si="8"/>
        <v>76437.011350000001</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2200.87</v>
      </c>
      <c r="D290" s="1">
        <f>'PR-RAS'!E294</f>
        <v>394.98</v>
      </c>
      <c r="E290" s="1">
        <v>0</v>
      </c>
      <c r="F290" s="1">
        <v>0</v>
      </c>
      <c r="G290" s="2">
        <f t="shared" si="8"/>
        <v>864.3498699999999</v>
      </c>
      <c r="H290" s="2">
        <f t="shared" si="9"/>
        <v>0.15000000000009095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394.98</v>
      </c>
      <c r="E291" s="1">
        <v>0</v>
      </c>
      <c r="F291" s="1">
        <v>0</v>
      </c>
      <c r="G291" s="2">
        <f t="shared" si="8"/>
        <v>229.08840000000001</v>
      </c>
      <c r="H291" s="2">
        <f t="shared" si="9"/>
        <v>1.999999999998181E-2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34519.31</v>
      </c>
      <c r="D345" s="1">
        <f>'PR-RAS'!E350</f>
        <v>29292.11</v>
      </c>
      <c r="E345" s="1">
        <v>0</v>
      </c>
      <c r="F345" s="1">
        <v>0</v>
      </c>
      <c r="G345" s="2">
        <f t="shared" si="8"/>
        <v>32027.614319999997</v>
      </c>
      <c r="H345" s="2">
        <f t="shared" si="9"/>
        <v>0.41999999999825377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34519.31</v>
      </c>
      <c r="D358" s="1">
        <f>'PR-RAS'!E363</f>
        <v>29292.11</v>
      </c>
      <c r="E358" s="1">
        <v>0</v>
      </c>
      <c r="F358" s="1">
        <v>0</v>
      </c>
      <c r="G358" s="2">
        <f t="shared" si="8"/>
        <v>33237.960209999997</v>
      </c>
      <c r="H358" s="2">
        <f t="shared" si="9"/>
        <v>0.41999999999825377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21213.760000000002</v>
      </c>
      <c r="D364" s="1">
        <f>'PR-RAS'!E369</f>
        <v>15939.51</v>
      </c>
      <c r="E364" s="1">
        <v>0</v>
      </c>
      <c r="F364" s="1">
        <v>0</v>
      </c>
      <c r="G364" s="2">
        <f t="shared" si="8"/>
        <v>19272.67914</v>
      </c>
      <c r="H364" s="2">
        <f t="shared" si="9"/>
        <v>0.72999999999774445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2550.4499999999998</v>
      </c>
      <c r="D365" s="1">
        <f>'PR-RAS'!E370</f>
        <v>9271.85</v>
      </c>
      <c r="E365" s="1">
        <v>0</v>
      </c>
      <c r="F365" s="1">
        <v>0</v>
      </c>
      <c r="G365" s="2">
        <f t="shared" si="8"/>
        <v>7678.2706000000007</v>
      </c>
      <c r="H365" s="2">
        <f t="shared" si="9"/>
        <v>0.5999999999994543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105.02</v>
      </c>
      <c r="D366" s="1">
        <f>'PR-RAS'!E371</f>
        <v>4218.55</v>
      </c>
      <c r="E366" s="1">
        <v>0</v>
      </c>
      <c r="F366" s="1">
        <v>0</v>
      </c>
      <c r="G366" s="2">
        <f t="shared" si="8"/>
        <v>3117.8738000000003</v>
      </c>
      <c r="H366" s="2">
        <f t="shared" si="9"/>
        <v>0.46999999999981412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14881.54</v>
      </c>
      <c r="D370" s="1">
        <f>'PR-RAS'!E375</f>
        <v>91.38</v>
      </c>
      <c r="E370" s="1">
        <v>0</v>
      </c>
      <c r="F370" s="1">
        <v>0</v>
      </c>
      <c r="G370" s="2">
        <f t="shared" si="8"/>
        <v>5558.7267000000002</v>
      </c>
      <c r="H370" s="2">
        <f t="shared" si="9"/>
        <v>0.83999999999912234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3676.75</v>
      </c>
      <c r="D371" s="1">
        <f>'PR-RAS'!E376</f>
        <v>2357.73</v>
      </c>
      <c r="E371" s="1">
        <v>0</v>
      </c>
      <c r="F371" s="1">
        <v>0</v>
      </c>
      <c r="G371" s="2">
        <f t="shared" si="8"/>
        <v>3105.1176999999998</v>
      </c>
      <c r="H371" s="2">
        <f t="shared" si="9"/>
        <v>0.51999999999998181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13305.55</v>
      </c>
      <c r="D378" s="1">
        <f>'PR-RAS'!E383</f>
        <v>13352.6</v>
      </c>
      <c r="E378" s="1">
        <v>0</v>
      </c>
      <c r="F378" s="1">
        <v>0</v>
      </c>
      <c r="G378" s="2">
        <f t="shared" si="8"/>
        <v>15084.052750000001</v>
      </c>
      <c r="H378" s="2">
        <f t="shared" si="9"/>
        <v>0.8500000000003638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13305.55</v>
      </c>
      <c r="D379" s="1">
        <f>'PR-RAS'!E384</f>
        <v>13352.6</v>
      </c>
      <c r="E379" s="1">
        <v>0</v>
      </c>
      <c r="F379" s="1">
        <v>0</v>
      </c>
      <c r="G379" s="2">
        <f t="shared" si="8"/>
        <v>15124.0635</v>
      </c>
      <c r="H379" s="2">
        <f t="shared" si="9"/>
        <v>0.8500000000003638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34519.31</v>
      </c>
      <c r="D403" s="1">
        <f>'PR-RAS'!E408</f>
        <v>29292.11</v>
      </c>
      <c r="E403" s="1">
        <v>0</v>
      </c>
      <c r="F403" s="1">
        <v>0</v>
      </c>
      <c r="G403" s="2">
        <f t="shared" si="8"/>
        <v>37427.619060000005</v>
      </c>
      <c r="H403" s="2">
        <f t="shared" si="9"/>
        <v>0.41999999999825377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1481564.5199999998</v>
      </c>
      <c r="D407" s="1">
        <f>'PR-RAS'!E412</f>
        <v>1836177.24</v>
      </c>
      <c r="E407" s="1">
        <v>0</v>
      </c>
      <c r="F407" s="1">
        <v>0</v>
      </c>
      <c r="G407" s="2">
        <f t="shared" si="8"/>
        <v>2092491.1140000001</v>
      </c>
      <c r="H407" s="2">
        <f t="shared" si="9"/>
        <v>0.72000000020489097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1502517.02</v>
      </c>
      <c r="D408" s="1">
        <f>'PR-RAS'!E413</f>
        <v>1833885.1300000001</v>
      </c>
      <c r="E408" s="1">
        <v>0</v>
      </c>
      <c r="F408" s="1">
        <v>0</v>
      </c>
      <c r="G408" s="2">
        <f t="shared" si="8"/>
        <v>2104306.9229600001</v>
      </c>
      <c r="H408" s="2">
        <f t="shared" si="9"/>
        <v>0.15000000013969839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2292.1099999998696</v>
      </c>
      <c r="E409" s="1">
        <v>0</v>
      </c>
      <c r="F409" s="1">
        <v>0</v>
      </c>
      <c r="G409" s="2">
        <f t="shared" si="8"/>
        <v>1870.3617599998936</v>
      </c>
      <c r="H409" s="2">
        <f t="shared" si="9"/>
        <v>0.10999999986961484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20952.500000000233</v>
      </c>
      <c r="D410" s="1">
        <f>'PR-RAS'!E415</f>
        <v>0</v>
      </c>
      <c r="E410" s="1">
        <v>0</v>
      </c>
      <c r="F410" s="1">
        <v>0</v>
      </c>
      <c r="G410" s="2">
        <f t="shared" si="8"/>
        <v>8569.5725000000948</v>
      </c>
      <c r="H410" s="2">
        <f t="shared" si="9"/>
        <v>0.49999999976716936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102745.35</v>
      </c>
      <c r="D411" s="1">
        <f>'PR-RAS'!E416</f>
        <v>81792.850000000006</v>
      </c>
      <c r="E411" s="1">
        <v>0</v>
      </c>
      <c r="F411" s="1">
        <v>0</v>
      </c>
      <c r="G411" s="2">
        <f t="shared" si="8"/>
        <v>109195.73050000002</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2200.87</v>
      </c>
      <c r="D413" s="1">
        <f>'PR-RAS'!E418</f>
        <v>394.98</v>
      </c>
      <c r="E413" s="1">
        <v>0</v>
      </c>
      <c r="F413" s="1">
        <v>0</v>
      </c>
      <c r="G413" s="2">
        <f t="shared" si="8"/>
        <v>1232.2219599999999</v>
      </c>
      <c r="H413" s="2">
        <f t="shared" si="9"/>
        <v>0.15000000000009095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1481564.5199999998</v>
      </c>
      <c r="D633" s="1">
        <f>'PR-RAS'!E639</f>
        <v>1836177.24</v>
      </c>
      <c r="E633" s="1">
        <v>0</v>
      </c>
      <c r="F633" s="1">
        <v>0</v>
      </c>
      <c r="G633" s="2">
        <f t="shared" si="10"/>
        <v>3257276.8080000002</v>
      </c>
      <c r="H633" s="2">
        <f t="shared" si="11"/>
        <v>0.72000000020489097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1502517.02</v>
      </c>
      <c r="D634" s="1">
        <f>'PR-RAS'!E640</f>
        <v>1833885.1300000001</v>
      </c>
      <c r="E634" s="1">
        <v>0</v>
      </c>
      <c r="F634" s="1">
        <v>0</v>
      </c>
      <c r="G634" s="2">
        <f t="shared" si="10"/>
        <v>3272791.8482400002</v>
      </c>
      <c r="H634" s="2">
        <f t="shared" si="11"/>
        <v>0.15000000013969839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2292.1099999998696</v>
      </c>
      <c r="E635" s="1">
        <v>0</v>
      </c>
      <c r="F635" s="1">
        <v>0</v>
      </c>
      <c r="G635" s="2">
        <f t="shared" si="10"/>
        <v>2906.3954799998346</v>
      </c>
      <c r="H635" s="2">
        <f t="shared" si="11"/>
        <v>0.10999999986961484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20952.500000000233</v>
      </c>
      <c r="D636" s="1">
        <f>'PR-RAS'!E642</f>
        <v>0</v>
      </c>
      <c r="E636" s="1">
        <v>0</v>
      </c>
      <c r="F636" s="1">
        <v>0</v>
      </c>
      <c r="G636" s="2">
        <f t="shared" si="10"/>
        <v>13304.837500000149</v>
      </c>
      <c r="H636" s="2">
        <f t="shared" si="11"/>
        <v>0.49999999976716936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102745.35</v>
      </c>
      <c r="D637" s="1">
        <f>'PR-RAS'!E643</f>
        <v>81792.850000000006</v>
      </c>
      <c r="E637" s="1">
        <v>0</v>
      </c>
      <c r="F637" s="1">
        <v>0</v>
      </c>
      <c r="G637" s="2">
        <f t="shared" si="10"/>
        <v>169386.54780000003</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81792.849999999773</v>
      </c>
      <c r="D639" s="1">
        <f>'PR-RAS'!E645</f>
        <v>84084.959999999875</v>
      </c>
      <c r="E639" s="1">
        <v>0</v>
      </c>
      <c r="F639" s="1">
        <v>0</v>
      </c>
      <c r="G639" s="2">
        <f t="shared" si="10"/>
        <v>159476.24725999971</v>
      </c>
      <c r="H639" s="2">
        <f t="shared" si="11"/>
        <v>0.19000000035157427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109272.5</v>
      </c>
      <c r="D641" s="1">
        <f>'PR-RAS'!E647</f>
        <v>126790.5</v>
      </c>
      <c r="E641" s="1">
        <v>0</v>
      </c>
      <c r="F641" s="1">
        <v>0</v>
      </c>
      <c r="G641" s="2">
        <f t="shared" si="10"/>
        <v>232226.24</v>
      </c>
      <c r="H641" s="2">
        <f t="shared" si="11"/>
        <v>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118407.29</v>
      </c>
      <c r="D642" s="1">
        <f>'PR-RAS'!E649</f>
        <v>96547.21</v>
      </c>
      <c r="E642" s="1">
        <v>0</v>
      </c>
      <c r="F642" s="1">
        <v>0</v>
      </c>
      <c r="G642" s="2">
        <f t="shared" si="10"/>
        <v>199672.59611000001</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289680.69</v>
      </c>
      <c r="D643" s="1">
        <f>'PR-RAS'!E650</f>
        <v>346850.36</v>
      </c>
      <c r="E643" s="1">
        <v>0</v>
      </c>
      <c r="F643" s="1">
        <v>0</v>
      </c>
      <c r="G643" s="2">
        <f t="shared" si="10"/>
        <v>631330.86521999992</v>
      </c>
      <c r="H643" s="2">
        <f t="shared" si="11"/>
        <v>0.66999999998370185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311540.77</v>
      </c>
      <c r="D644" s="1">
        <f>'PR-RAS'!E651</f>
        <v>344880.89</v>
      </c>
      <c r="E644" s="1">
        <v>0</v>
      </c>
      <c r="F644" s="1">
        <v>0</v>
      </c>
      <c r="G644" s="2">
        <f t="shared" si="10"/>
        <v>643837.53965000005</v>
      </c>
      <c r="H644" s="2">
        <f t="shared" si="11"/>
        <v>0.33999999996740371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96547.209999999963</v>
      </c>
      <c r="D645" s="1">
        <f>'PR-RAS'!E652</f>
        <v>98516.68</v>
      </c>
      <c r="E645" s="1">
        <v>0</v>
      </c>
      <c r="F645" s="1">
        <v>0</v>
      </c>
      <c r="G645" s="2">
        <f t="shared" si="10"/>
        <v>189065.88707999999</v>
      </c>
      <c r="H645" s="2">
        <f t="shared" si="11"/>
        <v>0.52999999996973202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56</v>
      </c>
      <c r="E647" s="1">
        <v>0</v>
      </c>
      <c r="F647" s="1">
        <v>0</v>
      </c>
      <c r="G647" s="2">
        <f t="shared" si="10"/>
        <v>108.52800000000001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45</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1332354.9099999999</v>
      </c>
      <c r="D669" s="1">
        <f>'PR-RAS'!E676</f>
        <v>1659090.27</v>
      </c>
      <c r="E669" s="1">
        <v>0</v>
      </c>
      <c r="F669" s="1">
        <v>0</v>
      </c>
      <c r="G669" s="2">
        <f t="shared" si="10"/>
        <v>3106557.6806000001</v>
      </c>
      <c r="H669" s="2">
        <f t="shared" si="11"/>
        <v>0.36000000010244548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24880.46</v>
      </c>
      <c r="D670" s="1">
        <f>'PR-RAS'!E677</f>
        <v>18661.669999999998</v>
      </c>
      <c r="E670" s="1">
        <v>0</v>
      </c>
      <c r="F670" s="1">
        <v>0</v>
      </c>
      <c r="G670" s="2">
        <f t="shared" si="10"/>
        <v>41614.342199999999</v>
      </c>
      <c r="H670" s="2">
        <f t="shared" si="11"/>
        <v>0.79000000000087311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11852.36</v>
      </c>
      <c r="D687" s="1">
        <f>'PR-RAS'!E694</f>
        <v>0</v>
      </c>
      <c r="E687" s="1">
        <v>0</v>
      </c>
      <c r="F687" s="1">
        <v>0</v>
      </c>
      <c r="G687" s="2">
        <f t="shared" si="10"/>
        <v>8130.7189600000011</v>
      </c>
      <c r="H687" s="2">
        <f t="shared" si="11"/>
        <v>0.36000000000058208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16342.97</v>
      </c>
      <c r="E688" s="1">
        <v>0</v>
      </c>
      <c r="F688" s="1">
        <v>0</v>
      </c>
      <c r="G688" s="2">
        <f t="shared" si="10"/>
        <v>22455.24078</v>
      </c>
      <c r="H688" s="2">
        <f t="shared" si="11"/>
        <v>3.0000000000654836E-2</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1820.33</v>
      </c>
      <c r="D690" s="1">
        <f>'PR-RAS'!E697</f>
        <v>5252</v>
      </c>
      <c r="E690" s="1">
        <v>0</v>
      </c>
      <c r="F690" s="1">
        <v>0</v>
      </c>
      <c r="G690" s="2">
        <f t="shared" si="10"/>
        <v>8491.4633699999995</v>
      </c>
      <c r="H690" s="2">
        <f t="shared" si="11"/>
        <v>0.32999999999992724</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32065.4</v>
      </c>
      <c r="D703" s="1">
        <f>'PR-RAS'!E710</f>
        <v>43651.12</v>
      </c>
      <c r="E703" s="1">
        <v>0</v>
      </c>
      <c r="F703" s="1">
        <v>0</v>
      </c>
      <c r="G703" s="2">
        <f t="shared" si="10"/>
        <v>83796.083280000006</v>
      </c>
      <c r="H703" s="2">
        <f t="shared" si="11"/>
        <v>0.52000000000407454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1501.22</v>
      </c>
      <c r="D710" s="1">
        <f>'PR-RAS'!E717</f>
        <v>2648.64</v>
      </c>
      <c r="E710" s="1">
        <v>0</v>
      </c>
      <c r="F710" s="1">
        <v>0</v>
      </c>
      <c r="G710" s="2">
        <f t="shared" si="10"/>
        <v>4820.1364999999996</v>
      </c>
      <c r="H710" s="2">
        <f t="shared" si="11"/>
        <v>0.58000000000015461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42513.87</v>
      </c>
      <c r="D711" s="1">
        <f>'PR-RAS'!E718</f>
        <v>41270.1</v>
      </c>
      <c r="E711" s="1">
        <v>0</v>
      </c>
      <c r="F711" s="1">
        <v>0</v>
      </c>
      <c r="G711" s="2">
        <f t="shared" si="10"/>
        <v>88788.3897</v>
      </c>
      <c r="H711" s="2">
        <f t="shared" si="11"/>
        <v>0.22999999999592546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4593.3500000000004</v>
      </c>
      <c r="D713" s="1">
        <f>'PR-RAS'!E720</f>
        <v>2233.7800000000002</v>
      </c>
      <c r="E713" s="1">
        <v>0</v>
      </c>
      <c r="F713" s="1">
        <v>0</v>
      </c>
      <c r="G713" s="2">
        <f t="shared" si="10"/>
        <v>6451.3679199999997</v>
      </c>
      <c r="H713" s="2">
        <f t="shared" si="11"/>
        <v>0.57000000000016371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1006.72</v>
      </c>
      <c r="D715" s="1">
        <f>'PR-RAS'!E722</f>
        <v>649.15</v>
      </c>
      <c r="E715" s="1">
        <v>0</v>
      </c>
      <c r="F715" s="1">
        <v>0</v>
      </c>
      <c r="G715" s="2">
        <f t="shared" si="10"/>
        <v>1645.7842799999999</v>
      </c>
      <c r="H715" s="2">
        <f t="shared" si="11"/>
        <v>0.42999999999994998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8796.52</v>
      </c>
      <c r="D821" s="1">
        <f>'PR-RAS'!E828</f>
        <v>12584.37</v>
      </c>
      <c r="E821" s="1">
        <v>0</v>
      </c>
      <c r="F821" s="1">
        <v>0</v>
      </c>
      <c r="G821" s="2">
        <f t="shared" si="18"/>
        <v>27851.513200000001</v>
      </c>
      <c r="H821" s="2">
        <f t="shared" si="19"/>
        <v>0.8500000000003638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2438925.23</v>
      </c>
      <c r="D984" s="6">
        <f>BILANCA!E6</f>
        <v>2402712.3100000005</v>
      </c>
      <c r="E984" s="6">
        <v>0</v>
      </c>
      <c r="F984" s="6">
        <v>0</v>
      </c>
      <c r="G984" s="7">
        <f t="shared" ref="G984:G1241" si="22">B984/1000*C984+B984/500*D984</f>
        <v>7244.3498500000014</v>
      </c>
      <c r="H984" s="7">
        <f t="shared" si="19"/>
        <v>0.54000000050291419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2227468.35</v>
      </c>
      <c r="D985" s="1">
        <f>BILANCA!E7</f>
        <v>2172718.3800000004</v>
      </c>
      <c r="E985" s="1">
        <v>0</v>
      </c>
      <c r="F985" s="1">
        <v>0</v>
      </c>
      <c r="G985" s="2">
        <f t="shared" si="22"/>
        <v>13145.810220000001</v>
      </c>
      <c r="H985" s="2">
        <f t="shared" si="19"/>
        <v>0.73000000044703484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2227468.35</v>
      </c>
      <c r="D990" s="1">
        <f>BILANCA!E12</f>
        <v>2172718.3800000004</v>
      </c>
      <c r="E990" s="1">
        <v>0</v>
      </c>
      <c r="F990" s="1">
        <v>0</v>
      </c>
      <c r="G990" s="2">
        <f t="shared" si="22"/>
        <v>46010.335770000005</v>
      </c>
      <c r="H990" s="2">
        <f t="shared" si="19"/>
        <v>0.73000000044703484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2057789.08</v>
      </c>
      <c r="D991" s="1">
        <f>BILANCA!E13</f>
        <v>2021451.5000000002</v>
      </c>
      <c r="E991" s="1">
        <v>0</v>
      </c>
      <c r="F991" s="1">
        <v>0</v>
      </c>
      <c r="G991" s="2">
        <f t="shared" si="22"/>
        <v>48805.536640000006</v>
      </c>
      <c r="H991" s="2">
        <f t="shared" si="19"/>
        <v>0.57999999984167516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2751854.95</v>
      </c>
      <c r="D993" s="1">
        <f>BILANCA!E15</f>
        <v>2751854.95</v>
      </c>
      <c r="E993" s="1">
        <v>0</v>
      </c>
      <c r="F993" s="1">
        <v>0</v>
      </c>
      <c r="G993" s="2">
        <f t="shared" si="22"/>
        <v>82555.64850000001</v>
      </c>
      <c r="H993" s="2">
        <f t="shared" si="19"/>
        <v>9.999999962747097E-2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694065.87</v>
      </c>
      <c r="D996" s="1">
        <f>BILANCA!E18</f>
        <v>730403.45</v>
      </c>
      <c r="E996" s="1">
        <v>0</v>
      </c>
      <c r="F996" s="1">
        <v>0</v>
      </c>
      <c r="G996" s="2">
        <f t="shared" si="22"/>
        <v>28013.346009999997</v>
      </c>
      <c r="H996" s="2">
        <f t="shared" si="19"/>
        <v>0.57999999995809048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8804.7600000000093</v>
      </c>
      <c r="D997" s="1">
        <f>BILANCA!E19</f>
        <v>4658.820000000007</v>
      </c>
      <c r="E997" s="1">
        <v>0</v>
      </c>
      <c r="F997" s="1">
        <v>0</v>
      </c>
      <c r="G997" s="2">
        <f t="shared" si="22"/>
        <v>253.71360000000033</v>
      </c>
      <c r="H997" s="2">
        <f t="shared" si="19"/>
        <v>0.41999999998370185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90468.62</v>
      </c>
      <c r="D998" s="1">
        <f>BILANCA!E20</f>
        <v>99740.47</v>
      </c>
      <c r="E998" s="1">
        <v>0</v>
      </c>
      <c r="F998" s="1">
        <v>0</v>
      </c>
      <c r="G998" s="2">
        <f t="shared" si="22"/>
        <v>4349.2434000000003</v>
      </c>
      <c r="H998" s="2">
        <f t="shared" si="19"/>
        <v>0.85000000000582077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7519.28</v>
      </c>
      <c r="D999" s="1">
        <f>BILANCA!E21</f>
        <v>11737.83</v>
      </c>
      <c r="E999" s="1">
        <v>0</v>
      </c>
      <c r="F999" s="1">
        <v>0</v>
      </c>
      <c r="G999" s="2">
        <f t="shared" si="22"/>
        <v>495.91904</v>
      </c>
      <c r="H999" s="2">
        <f t="shared" si="19"/>
        <v>0.4499999999998181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32719.5</v>
      </c>
      <c r="D1000" s="1">
        <f>BILANCA!E22</f>
        <v>32719.5</v>
      </c>
      <c r="E1000" s="1">
        <v>0</v>
      </c>
      <c r="F1000" s="1">
        <v>0</v>
      </c>
      <c r="G1000" s="2">
        <f t="shared" si="22"/>
        <v>1668.6945000000003</v>
      </c>
      <c r="H1000" s="2">
        <f t="shared" si="19"/>
        <v>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853.41</v>
      </c>
      <c r="D1001" s="1">
        <f>BILANCA!E23</f>
        <v>853.41</v>
      </c>
      <c r="E1001" s="1">
        <v>0</v>
      </c>
      <c r="F1001" s="1">
        <v>0</v>
      </c>
      <c r="G1001" s="2">
        <f t="shared" si="22"/>
        <v>46.084139999999998</v>
      </c>
      <c r="H1001" s="2">
        <f t="shared" si="19"/>
        <v>0.81999999999993634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6685.1</v>
      </c>
      <c r="D1002" s="1">
        <f>BILANCA!E24</f>
        <v>6685.1</v>
      </c>
      <c r="E1002" s="1">
        <v>0</v>
      </c>
      <c r="F1002" s="1">
        <v>0</v>
      </c>
      <c r="G1002" s="2">
        <f t="shared" si="22"/>
        <v>381.05070000000001</v>
      </c>
      <c r="H1002" s="2">
        <f t="shared" si="19"/>
        <v>0.2000000000007276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47136</v>
      </c>
      <c r="D1003" s="1">
        <f>BILANCA!E25</f>
        <v>47227.38</v>
      </c>
      <c r="E1003" s="1">
        <v>0</v>
      </c>
      <c r="F1003" s="1">
        <v>0</v>
      </c>
      <c r="G1003" s="2">
        <f t="shared" si="22"/>
        <v>2831.8152</v>
      </c>
      <c r="H1003" s="2">
        <f t="shared" si="19"/>
        <v>0.37999999999738066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192351.16</v>
      </c>
      <c r="D1004" s="1">
        <f>BILANCA!E26</f>
        <v>194708.89</v>
      </c>
      <c r="E1004" s="1">
        <v>0</v>
      </c>
      <c r="F1004" s="1">
        <v>0</v>
      </c>
      <c r="G1004" s="2">
        <f t="shared" si="22"/>
        <v>12217.147740000002</v>
      </c>
      <c r="H1004" s="2">
        <f t="shared" si="19"/>
        <v>0.26999999998952262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368928.31</v>
      </c>
      <c r="D1006" s="1">
        <f>BILANCA!E28</f>
        <v>389013.76000000001</v>
      </c>
      <c r="E1006" s="1">
        <v>0</v>
      </c>
      <c r="F1006" s="1">
        <v>0</v>
      </c>
      <c r="G1006" s="2">
        <f t="shared" si="22"/>
        <v>26379.984089999998</v>
      </c>
      <c r="H1006" s="2">
        <f t="shared" si="19"/>
        <v>0.54999999998835847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300.45</v>
      </c>
      <c r="D1007" s="1">
        <f>BILANCA!E29</f>
        <v>300.45</v>
      </c>
      <c r="E1007" s="1">
        <v>0</v>
      </c>
      <c r="F1007" s="1">
        <v>0</v>
      </c>
      <c r="G1007" s="2">
        <f t="shared" si="22"/>
        <v>21.632400000000001</v>
      </c>
      <c r="H1007" s="2">
        <f t="shared" si="19"/>
        <v>0.89999999999997726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300.45</v>
      </c>
      <c r="D1008" s="1">
        <f>BILANCA!E30</f>
        <v>300.45</v>
      </c>
      <c r="E1008" s="1">
        <v>0</v>
      </c>
      <c r="F1008" s="1">
        <v>0</v>
      </c>
      <c r="G1008" s="2">
        <f t="shared" si="22"/>
        <v>22.533750000000001</v>
      </c>
      <c r="H1008" s="2">
        <f t="shared" si="19"/>
        <v>0.89999999999997726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159151.44999999998</v>
      </c>
      <c r="D1013" s="1">
        <f>BILANCA!E35</f>
        <v>144885</v>
      </c>
      <c r="E1013" s="1">
        <v>0</v>
      </c>
      <c r="F1013" s="1">
        <v>0</v>
      </c>
      <c r="G1013" s="2">
        <f t="shared" si="22"/>
        <v>13467.643499999998</v>
      </c>
      <c r="H1013" s="2">
        <f t="shared" si="19"/>
        <v>0.4499999999825377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159045.26999999999</v>
      </c>
      <c r="D1014" s="1">
        <f>BILANCA!E36</f>
        <v>172397.87</v>
      </c>
      <c r="E1014" s="1">
        <v>0</v>
      </c>
      <c r="F1014" s="1">
        <v>0</v>
      </c>
      <c r="G1014" s="2">
        <f t="shared" si="22"/>
        <v>15619.071309999999</v>
      </c>
      <c r="H1014" s="2">
        <f t="shared" si="19"/>
        <v>0.39999999999417923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106.18</v>
      </c>
      <c r="D1015" s="1">
        <f>BILANCA!E37</f>
        <v>106.18</v>
      </c>
      <c r="E1015" s="1">
        <v>0</v>
      </c>
      <c r="F1015" s="1">
        <v>0</v>
      </c>
      <c r="G1015" s="2">
        <f t="shared" si="22"/>
        <v>10.193280000000001</v>
      </c>
      <c r="H1015" s="2">
        <f t="shared" si="19"/>
        <v>0.36000000000001364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27619.05</v>
      </c>
      <c r="E1018" s="1">
        <v>0</v>
      </c>
      <c r="F1018" s="1">
        <v>0</v>
      </c>
      <c r="G1018" s="2">
        <f t="shared" si="22"/>
        <v>1933.3335000000002</v>
      </c>
      <c r="H1018" s="2">
        <f t="shared" si="19"/>
        <v>4.9999999999272404E-2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1422.6100000000001</v>
      </c>
      <c r="D1023" s="1">
        <f>BILANCA!E45</f>
        <v>1422.6100000000001</v>
      </c>
      <c r="E1023" s="1">
        <v>0</v>
      </c>
      <c r="F1023" s="1">
        <v>0</v>
      </c>
      <c r="G1023" s="2">
        <f t="shared" si="22"/>
        <v>170.71320000000003</v>
      </c>
      <c r="H1023" s="2">
        <f t="shared" si="19"/>
        <v>0.77999999999974534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294.47000000000003</v>
      </c>
      <c r="D1025" s="1">
        <f>BILANCA!E47</f>
        <v>294.47000000000003</v>
      </c>
      <c r="E1025" s="1">
        <v>0</v>
      </c>
      <c r="F1025" s="1">
        <v>0</v>
      </c>
      <c r="G1025" s="2">
        <f t="shared" si="22"/>
        <v>37.103220000000007</v>
      </c>
      <c r="H1025" s="2">
        <f t="shared" si="19"/>
        <v>0.94000000000005457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1128.1400000000001</v>
      </c>
      <c r="D1026" s="1">
        <f>BILANCA!E48</f>
        <v>1128.1400000000001</v>
      </c>
      <c r="E1026" s="1">
        <v>0</v>
      </c>
      <c r="F1026" s="1">
        <v>0</v>
      </c>
      <c r="G1026" s="2">
        <f t="shared" si="22"/>
        <v>145.53005999999999</v>
      </c>
      <c r="H1026" s="2">
        <f t="shared" si="19"/>
        <v>0.28000000000020009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44427.57</v>
      </c>
      <c r="D1032" s="1">
        <f>BILANCA!E54</f>
        <v>0</v>
      </c>
      <c r="E1032" s="1">
        <v>0</v>
      </c>
      <c r="F1032" s="1">
        <v>0</v>
      </c>
      <c r="G1032" s="2">
        <f t="shared" si="22"/>
        <v>2176.95093</v>
      </c>
      <c r="H1032" s="2">
        <f t="shared" si="19"/>
        <v>0.43000000000029104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44427.57</v>
      </c>
      <c r="D1033" s="1">
        <f>BILANCA!E55</f>
        <v>0</v>
      </c>
      <c r="E1033" s="1">
        <v>0</v>
      </c>
      <c r="F1033" s="1">
        <v>0</v>
      </c>
      <c r="G1033" s="2">
        <f t="shared" si="22"/>
        <v>2221.3785000000003</v>
      </c>
      <c r="H1033" s="2">
        <f t="shared" si="19"/>
        <v>0.43000000000029104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211456.88</v>
      </c>
      <c r="D1046" s="1">
        <f>BILANCA!E68</f>
        <v>229993.93</v>
      </c>
      <c r="E1046" s="1">
        <v>0</v>
      </c>
      <c r="F1046" s="1">
        <v>0</v>
      </c>
      <c r="G1046" s="2">
        <f t="shared" si="22"/>
        <v>42301.018620000003</v>
      </c>
      <c r="H1046" s="2">
        <f t="shared" si="19"/>
        <v>0.19000000000232831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96547.209999999992</v>
      </c>
      <c r="D1047" s="1">
        <f>BILANCA!E69</f>
        <v>98516.680000000008</v>
      </c>
      <c r="E1047" s="1">
        <v>0</v>
      </c>
      <c r="F1047" s="1">
        <v>0</v>
      </c>
      <c r="G1047" s="2">
        <f t="shared" si="22"/>
        <v>18789.156480000001</v>
      </c>
      <c r="H1047" s="2">
        <f t="shared" si="19"/>
        <v>0.52999999998428393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96104.92</v>
      </c>
      <c r="D1048" s="1">
        <f>BILANCA!E70</f>
        <v>97876.83</v>
      </c>
      <c r="E1048" s="1">
        <v>0</v>
      </c>
      <c r="F1048" s="1">
        <v>0</v>
      </c>
      <c r="G1048" s="2">
        <f t="shared" si="22"/>
        <v>18970.807700000001</v>
      </c>
      <c r="H1048" s="2">
        <f t="shared" si="19"/>
        <v>0.25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96104.92</v>
      </c>
      <c r="D1050" s="1">
        <f>BILANCA!E72</f>
        <v>97876.83</v>
      </c>
      <c r="E1050" s="1">
        <v>0</v>
      </c>
      <c r="F1050" s="1">
        <v>0</v>
      </c>
      <c r="G1050" s="2">
        <f t="shared" si="22"/>
        <v>19554.524860000001</v>
      </c>
      <c r="H1050" s="2">
        <f t="shared" si="19"/>
        <v>0.25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442.29</v>
      </c>
      <c r="D1054" s="1">
        <f>BILANCA!E76</f>
        <v>639.85</v>
      </c>
      <c r="E1054" s="1">
        <v>0</v>
      </c>
      <c r="F1054" s="1">
        <v>0</v>
      </c>
      <c r="G1054" s="2">
        <f t="shared" si="22"/>
        <v>122.26129</v>
      </c>
      <c r="H1054" s="2">
        <f t="shared" si="19"/>
        <v>0.43999999999999773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3436.29</v>
      </c>
      <c r="D1056" s="1">
        <f>BILANCA!E78</f>
        <v>4291.76</v>
      </c>
      <c r="E1056" s="1">
        <v>0</v>
      </c>
      <c r="F1056" s="1">
        <v>0</v>
      </c>
      <c r="G1056" s="2">
        <f t="shared" si="22"/>
        <v>877.44612999999993</v>
      </c>
      <c r="H1056" s="2">
        <f t="shared" si="19"/>
        <v>0.52999999999974534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3436.29</v>
      </c>
      <c r="D1064" s="1">
        <f>BILANCA!E86</f>
        <v>4291.76</v>
      </c>
      <c r="E1064" s="1">
        <v>0</v>
      </c>
      <c r="F1064" s="1">
        <v>0</v>
      </c>
      <c r="G1064" s="2">
        <f t="shared" si="22"/>
        <v>973.60461000000009</v>
      </c>
      <c r="H1064" s="2">
        <f t="shared" si="19"/>
        <v>0.52999999999974534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2200.88</v>
      </c>
      <c r="D1124" s="1">
        <f>BILANCA!E146</f>
        <v>394.99</v>
      </c>
      <c r="E1124" s="1">
        <v>0</v>
      </c>
      <c r="F1124" s="1">
        <v>0</v>
      </c>
      <c r="G1124" s="2">
        <f t="shared" si="22"/>
        <v>421.71125999999998</v>
      </c>
      <c r="H1124" s="2">
        <f t="shared" si="23"/>
        <v>0.12999999999988177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2200.88</v>
      </c>
      <c r="D1138" s="1">
        <f>BILANCA!E160</f>
        <v>394.99</v>
      </c>
      <c r="E1138" s="1">
        <v>0</v>
      </c>
      <c r="F1138" s="1">
        <v>0</v>
      </c>
      <c r="G1138" s="2">
        <f t="shared" si="22"/>
        <v>463.58330000000001</v>
      </c>
      <c r="H1138" s="2">
        <f t="shared" si="23"/>
        <v>0.12999999999988177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109272.5</v>
      </c>
      <c r="D1148" s="1">
        <f>BILANCA!E170</f>
        <v>126790.5</v>
      </c>
      <c r="E1148" s="1">
        <v>0</v>
      </c>
      <c r="F1148" s="1">
        <v>0</v>
      </c>
      <c r="G1148" s="2">
        <f t="shared" si="22"/>
        <v>59870.827500000007</v>
      </c>
      <c r="H1148" s="2">
        <f t="shared" si="23"/>
        <v>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109272.5</v>
      </c>
      <c r="D1151" s="1">
        <f>BILANCA!E173</f>
        <v>126790.5</v>
      </c>
      <c r="E1151" s="1">
        <v>0</v>
      </c>
      <c r="F1151" s="1">
        <v>0</v>
      </c>
      <c r="G1151" s="2">
        <f t="shared" si="22"/>
        <v>60959.388000000006</v>
      </c>
      <c r="H1151" s="2">
        <f t="shared" si="23"/>
        <v>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2438925.23</v>
      </c>
      <c r="D1152" s="1">
        <f>BILANCA!E175</f>
        <v>2402712.31</v>
      </c>
      <c r="E1152" s="1">
        <v>0</v>
      </c>
      <c r="F1152" s="1">
        <v>0</v>
      </c>
      <c r="G1152" s="2">
        <f t="shared" si="22"/>
        <v>1224295.1246500001</v>
      </c>
      <c r="H1152" s="2">
        <f t="shared" si="23"/>
        <v>0.5400000000372529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128689.93999999999</v>
      </c>
      <c r="D1153" s="1">
        <f>BILANCA!E176</f>
        <v>146740.76999999999</v>
      </c>
      <c r="E1153" s="1">
        <v>0</v>
      </c>
      <c r="F1153" s="1">
        <v>0</v>
      </c>
      <c r="G1153" s="2">
        <f t="shared" si="22"/>
        <v>71769.151599999997</v>
      </c>
      <c r="H1153" s="2">
        <f t="shared" si="23"/>
        <v>0.29000000002270099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128682.10999999999</v>
      </c>
      <c r="D1154" s="1">
        <f>BILANCA!E177</f>
        <v>144744.16999999998</v>
      </c>
      <c r="E1154" s="1">
        <v>0</v>
      </c>
      <c r="F1154" s="1">
        <v>0</v>
      </c>
      <c r="G1154" s="2">
        <f t="shared" si="22"/>
        <v>71507.146949999995</v>
      </c>
      <c r="H1154" s="2">
        <f t="shared" si="23"/>
        <v>0.27999999996973202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110987.29</v>
      </c>
      <c r="D1155" s="1">
        <f>BILANCA!E178</f>
        <v>131235.84</v>
      </c>
      <c r="E1155" s="1">
        <v>0</v>
      </c>
      <c r="F1155" s="1">
        <v>0</v>
      </c>
      <c r="G1155" s="2">
        <f t="shared" si="22"/>
        <v>64234.942839999989</v>
      </c>
      <c r="H1155" s="2">
        <f t="shared" si="23"/>
        <v>0.44999999999708962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14247.17</v>
      </c>
      <c r="D1156" s="1">
        <f>BILANCA!E179</f>
        <v>12352.03</v>
      </c>
      <c r="E1156" s="1">
        <v>0</v>
      </c>
      <c r="F1156" s="1">
        <v>0</v>
      </c>
      <c r="G1156" s="2">
        <f t="shared" si="22"/>
        <v>6738.5627899999999</v>
      </c>
      <c r="H1156" s="2">
        <f t="shared" si="23"/>
        <v>0.2000000000007276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91.31</v>
      </c>
      <c r="D1157" s="1">
        <f>BILANCA!E180</f>
        <v>90.56</v>
      </c>
      <c r="E1157" s="1">
        <v>0</v>
      </c>
      <c r="F1157" s="1">
        <v>0</v>
      </c>
      <c r="G1157" s="2">
        <f t="shared" si="22"/>
        <v>47.402819999999998</v>
      </c>
      <c r="H1157" s="2">
        <f t="shared" si="23"/>
        <v>0.75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91.31</v>
      </c>
      <c r="D1160" s="1">
        <f>BILANCA!E183</f>
        <v>90.56</v>
      </c>
      <c r="E1160" s="1">
        <v>0</v>
      </c>
      <c r="F1160" s="1">
        <v>0</v>
      </c>
      <c r="G1160" s="2">
        <f t="shared" si="22"/>
        <v>48.220109999999998</v>
      </c>
      <c r="H1160" s="2">
        <f t="shared" si="23"/>
        <v>0.75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3356.34</v>
      </c>
      <c r="D1165" s="1">
        <f>BILANCA!E188</f>
        <v>1065.74</v>
      </c>
      <c r="E1165" s="1">
        <v>0</v>
      </c>
      <c r="F1165" s="1">
        <v>0</v>
      </c>
      <c r="G1165" s="2">
        <f t="shared" si="22"/>
        <v>998.78323999999998</v>
      </c>
      <c r="H1165" s="2">
        <f t="shared" si="23"/>
        <v>0.60000000000013642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7.83</v>
      </c>
      <c r="D1166" s="1">
        <f>BILANCA!E189</f>
        <v>1996.6</v>
      </c>
      <c r="E1166" s="1">
        <v>0</v>
      </c>
      <c r="F1166" s="1">
        <v>0</v>
      </c>
      <c r="G1166" s="2">
        <f t="shared" si="22"/>
        <v>732.18849</v>
      </c>
      <c r="H1166" s="2">
        <f t="shared" si="23"/>
        <v>0.57000000000009088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2310235.29</v>
      </c>
      <c r="D1214" s="1">
        <f>BILANCA!E237</f>
        <v>2255971.54</v>
      </c>
      <c r="E1214" s="1">
        <v>0</v>
      </c>
      <c r="F1214" s="1">
        <v>0</v>
      </c>
      <c r="G1214" s="2">
        <f t="shared" si="22"/>
        <v>1575923.2034700001</v>
      </c>
      <c r="H1214" s="2">
        <f t="shared" si="23"/>
        <v>0.75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2226241.5699999998</v>
      </c>
      <c r="D1215" s="1">
        <f>BILANCA!E238</f>
        <v>2171491.6</v>
      </c>
      <c r="E1215" s="1">
        <v>0</v>
      </c>
      <c r="F1215" s="1">
        <v>0</v>
      </c>
      <c r="G1215" s="2">
        <f t="shared" si="22"/>
        <v>1524060.1466399999</v>
      </c>
      <c r="H1215" s="2">
        <f t="shared" si="23"/>
        <v>0.83000000007450581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2226241.5699999998</v>
      </c>
      <c r="D1216" s="1">
        <f>BILANCA!E239</f>
        <v>2171491.6</v>
      </c>
      <c r="E1216" s="1">
        <v>0</v>
      </c>
      <c r="F1216" s="1">
        <v>0</v>
      </c>
      <c r="G1216" s="2">
        <f t="shared" si="22"/>
        <v>1530629.3714100001</v>
      </c>
      <c r="H1216" s="2">
        <f t="shared" si="23"/>
        <v>0.83000000007450581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2226241.42</v>
      </c>
      <c r="D1217" s="1">
        <f>BILANCA!E240</f>
        <v>2171491.6</v>
      </c>
      <c r="E1217" s="1">
        <v>0</v>
      </c>
      <c r="F1217" s="1">
        <v>0</v>
      </c>
      <c r="G1217" s="2">
        <f t="shared" si="22"/>
        <v>1537198.5610800001</v>
      </c>
      <c r="H1217" s="2">
        <f t="shared" si="23"/>
        <v>0.81999999983236194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0.15</v>
      </c>
      <c r="D1218" s="1">
        <f>BILANCA!E241</f>
        <v>0</v>
      </c>
      <c r="E1218" s="1">
        <v>0</v>
      </c>
      <c r="F1218" s="1">
        <v>0</v>
      </c>
      <c r="G1218" s="2">
        <f t="shared" si="22"/>
        <v>3.5249999999999997E-2</v>
      </c>
      <c r="H1218" s="2">
        <f t="shared" si="23"/>
        <v>0.15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81792.850000000006</v>
      </c>
      <c r="D1222" s="1">
        <f>BILANCA!E245</f>
        <v>84084.96</v>
      </c>
      <c r="E1222" s="1">
        <v>0</v>
      </c>
      <c r="F1222" s="1">
        <v>0</v>
      </c>
      <c r="G1222" s="2">
        <f t="shared" si="22"/>
        <v>59741.102030000002</v>
      </c>
      <c r="H1222" s="2">
        <f t="shared" si="23"/>
        <v>0.18999999998777639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81792.850000000006</v>
      </c>
      <c r="D1223" s="1">
        <f>BILANCA!E246</f>
        <v>84084.96</v>
      </c>
      <c r="E1223" s="1">
        <v>0</v>
      </c>
      <c r="F1223" s="1">
        <v>0</v>
      </c>
      <c r="G1223" s="2">
        <f t="shared" si="22"/>
        <v>59991.0648</v>
      </c>
      <c r="H1223" s="2">
        <f t="shared" si="23"/>
        <v>0.18999999998777639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81792.850000000006</v>
      </c>
      <c r="D1224" s="1">
        <f>BILANCA!E247</f>
        <v>84084.96</v>
      </c>
      <c r="E1224" s="1">
        <v>0</v>
      </c>
      <c r="F1224" s="1">
        <v>0</v>
      </c>
      <c r="G1224" s="2">
        <f t="shared" si="22"/>
        <v>60241.027570000006</v>
      </c>
      <c r="H1224" s="2">
        <f t="shared" si="23"/>
        <v>0.18999999998777639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2200.87</v>
      </c>
      <c r="D1232" s="1">
        <f>BILANCA!E255</f>
        <v>394.98</v>
      </c>
      <c r="E1232" s="1">
        <v>0</v>
      </c>
      <c r="F1232" s="1">
        <v>0</v>
      </c>
      <c r="G1232" s="2">
        <f t="shared" si="22"/>
        <v>744.71667000000002</v>
      </c>
      <c r="H1232" s="2">
        <f t="shared" si="23"/>
        <v>0.15000000000009095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1000.88</v>
      </c>
      <c r="D1240" s="1">
        <f>BILANCA!E264</f>
        <v>0</v>
      </c>
      <c r="E1240" s="1">
        <v>0</v>
      </c>
      <c r="F1240" s="1">
        <v>0</v>
      </c>
      <c r="G1240" s="2">
        <f t="shared" si="22"/>
        <v>257.22615999999999</v>
      </c>
      <c r="H1240" s="2">
        <f t="shared" si="23"/>
        <v>0.12000000000000455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1200</v>
      </c>
      <c r="D1241" s="1">
        <f>BILANCA!E265</f>
        <v>394.99</v>
      </c>
      <c r="E1241" s="1">
        <v>0</v>
      </c>
      <c r="F1241" s="1">
        <v>0</v>
      </c>
      <c r="G1241" s="2">
        <f t="shared" si="22"/>
        <v>513.41484000000003</v>
      </c>
      <c r="H1241" s="2">
        <f t="shared" si="23"/>
        <v>9.9999999999909051E-3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3436.29</v>
      </c>
      <c r="D1244" s="1">
        <f>BILANCA!E268</f>
        <v>1917.16</v>
      </c>
      <c r="E1244" s="1">
        <v>0</v>
      </c>
      <c r="F1244" s="1">
        <v>0</v>
      </c>
      <c r="G1244" s="2">
        <f t="shared" si="24"/>
        <v>1897.6292100000001</v>
      </c>
      <c r="H1244" s="2">
        <f t="shared" si="23"/>
        <v>0.45000000000004547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2374.6</v>
      </c>
      <c r="E1245" s="1">
        <v>0</v>
      </c>
      <c r="F1245" s="1">
        <v>0</v>
      </c>
      <c r="G1245" s="2">
        <f t="shared" si="24"/>
        <v>1244.2904000000001</v>
      </c>
      <c r="H1245" s="2">
        <f t="shared" si="23"/>
        <v>0.40000000000009095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128682.11</v>
      </c>
      <c r="D1264" s="1">
        <f>BILANCA!E288</f>
        <v>144744.17000000001</v>
      </c>
      <c r="E1264" s="1">
        <v>0</v>
      </c>
      <c r="F1264" s="1">
        <v>0</v>
      </c>
      <c r="G1264" s="2">
        <f t="shared" si="24"/>
        <v>117505.89645000003</v>
      </c>
      <c r="H1264" s="2">
        <f t="shared" si="23"/>
        <v>0.28000000001338776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7.83</v>
      </c>
      <c r="D1266" s="1">
        <f>BILANCA!E290</f>
        <v>1996.6</v>
      </c>
      <c r="E1266" s="1">
        <v>0</v>
      </c>
      <c r="F1266" s="1">
        <v>0</v>
      </c>
      <c r="G1266" s="2">
        <f t="shared" si="24"/>
        <v>1132.2914899999998</v>
      </c>
      <c r="H1266" s="2">
        <f t="shared" si="23"/>
        <v>0.57000000000009088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1502517.02</v>
      </c>
      <c r="D1408" s="1">
        <f>'RAS-funkcijski'!E114</f>
        <v>1833885.13</v>
      </c>
      <c r="E1408" s="1">
        <v>0</v>
      </c>
      <c r="F1408" s="1">
        <v>0</v>
      </c>
      <c r="G1408" s="2">
        <f t="shared" si="24"/>
        <v>568731.60080000001</v>
      </c>
      <c r="H1408" s="2">
        <f t="shared" si="27"/>
        <v>0.14999999990686774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1405592.24</v>
      </c>
      <c r="D1409" s="1">
        <f>'RAS-funkcijski'!E115</f>
        <v>1732730.51</v>
      </c>
      <c r="E1409" s="1">
        <v>0</v>
      </c>
      <c r="F1409" s="1">
        <v>0</v>
      </c>
      <c r="G1409" s="2">
        <f t="shared" si="24"/>
        <v>540686.91185999999</v>
      </c>
      <c r="H1409" s="2">
        <f t="shared" si="27"/>
        <v>0.72999999998137355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1405592.24</v>
      </c>
      <c r="D1411" s="1">
        <f>'RAS-funkcijski'!E117</f>
        <v>1732730.51</v>
      </c>
      <c r="E1411" s="1">
        <v>0</v>
      </c>
      <c r="F1411" s="1">
        <v>0</v>
      </c>
      <c r="G1411" s="2">
        <f t="shared" si="24"/>
        <v>550429.01838000002</v>
      </c>
      <c r="H1411" s="2">
        <f t="shared" si="27"/>
        <v>0.72999999998137355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96924.78</v>
      </c>
      <c r="D1420" s="1">
        <f>'RAS-funkcijski'!E126</f>
        <v>101154.62</v>
      </c>
      <c r="E1420" s="1">
        <v>0</v>
      </c>
      <c r="F1420" s="1">
        <v>0</v>
      </c>
      <c r="G1420" s="2">
        <f t="shared" si="24"/>
        <v>36506.550439999999</v>
      </c>
      <c r="H1420" s="2">
        <f t="shared" si="27"/>
        <v>0.60000000000582077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1502517.02</v>
      </c>
      <c r="D1435" s="13">
        <f>'RAS-funkcijski'!E141</f>
        <v>1833885.13</v>
      </c>
      <c r="E1435" s="13">
        <v>0</v>
      </c>
      <c r="F1435" s="13">
        <v>0</v>
      </c>
      <c r="G1435" s="14">
        <f t="shared" si="24"/>
        <v>708329.35736000002</v>
      </c>
      <c r="H1435" s="14">
        <f t="shared" si="27"/>
        <v>0.14999999990686774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128689.94</v>
      </c>
      <c r="D1480" s="6"/>
      <c r="E1480" s="6">
        <v>0</v>
      </c>
      <c r="F1480" s="6">
        <v>0</v>
      </c>
      <c r="G1480" s="7">
        <f t="shared" ref="G1480:G1580" si="34">B1480/1000*C1480</f>
        <v>128.68994000000001</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1855673.4899999998</v>
      </c>
      <c r="D1481" s="1">
        <v>0</v>
      </c>
      <c r="E1481" s="1">
        <v>0</v>
      </c>
      <c r="F1481" s="1">
        <v>0</v>
      </c>
      <c r="G1481" s="2">
        <f t="shared" si="34"/>
        <v>3711.3469799999998</v>
      </c>
      <c r="H1481" s="2">
        <f t="shared" si="35"/>
        <v>0.48999999975785613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1826381.3599999999</v>
      </c>
      <c r="D1483" s="1">
        <v>0</v>
      </c>
      <c r="E1483" s="1">
        <v>0</v>
      </c>
      <c r="F1483" s="1">
        <v>0</v>
      </c>
      <c r="G1483" s="2">
        <f t="shared" si="34"/>
        <v>7305.5254399999994</v>
      </c>
      <c r="H1483" s="2">
        <f t="shared" si="35"/>
        <v>0.35999999986961484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1563143.89</v>
      </c>
      <c r="D1484" s="1">
        <v>0</v>
      </c>
      <c r="E1484" s="1">
        <v>0</v>
      </c>
      <c r="F1484" s="1">
        <v>0</v>
      </c>
      <c r="G1484" s="2">
        <f t="shared" si="34"/>
        <v>7815.7194499999996</v>
      </c>
      <c r="H1484" s="2">
        <f t="shared" si="35"/>
        <v>0.11000000010244548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245152.45</v>
      </c>
      <c r="D1485" s="1">
        <v>0</v>
      </c>
      <c r="E1485" s="1">
        <v>0</v>
      </c>
      <c r="F1485" s="1">
        <v>0</v>
      </c>
      <c r="G1485" s="2">
        <f t="shared" si="34"/>
        <v>1470.9147</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907.39</v>
      </c>
      <c r="D1486" s="1">
        <v>0</v>
      </c>
      <c r="E1486" s="1">
        <v>0</v>
      </c>
      <c r="F1486" s="1">
        <v>0</v>
      </c>
      <c r="G1486" s="2">
        <f t="shared" si="34"/>
        <v>6.3517299999999999</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12584.37</v>
      </c>
      <c r="D1489" s="1">
        <v>0</v>
      </c>
      <c r="E1489" s="1">
        <v>0</v>
      </c>
      <c r="F1489" s="1">
        <v>0</v>
      </c>
      <c r="G1489" s="2">
        <f t="shared" si="34"/>
        <v>125.84370000000001</v>
      </c>
      <c r="H1489" s="2">
        <f t="shared" si="35"/>
        <v>0.37000000000080036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4593.26</v>
      </c>
      <c r="D1491" s="1">
        <v>0</v>
      </c>
      <c r="E1491" s="1">
        <v>0</v>
      </c>
      <c r="F1491" s="1">
        <v>0</v>
      </c>
      <c r="G1491" s="2">
        <f t="shared" si="34"/>
        <v>55.119120000000002</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29292.13</v>
      </c>
      <c r="D1492" s="1">
        <v>0</v>
      </c>
      <c r="E1492" s="1">
        <v>0</v>
      </c>
      <c r="F1492" s="1">
        <v>0</v>
      </c>
      <c r="G1492" s="2">
        <f t="shared" si="34"/>
        <v>380.79768999999999</v>
      </c>
      <c r="H1492" s="2">
        <f t="shared" si="35"/>
        <v>0.13000000000101863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1837622.6600000004</v>
      </c>
      <c r="D1499" s="1">
        <v>0</v>
      </c>
      <c r="E1499" s="1">
        <v>0</v>
      </c>
      <c r="F1499" s="1">
        <v>0</v>
      </c>
      <c r="G1499" s="2">
        <f t="shared" si="34"/>
        <v>36752.453200000011</v>
      </c>
      <c r="H1499" s="2">
        <f t="shared" si="35"/>
        <v>0.33999999961815774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1810319.3000000003</v>
      </c>
      <c r="D1501" s="1">
        <v>0</v>
      </c>
      <c r="E1501" s="1">
        <v>0</v>
      </c>
      <c r="F1501" s="1">
        <v>0</v>
      </c>
      <c r="G1501" s="2">
        <f t="shared" si="34"/>
        <v>39827.024600000004</v>
      </c>
      <c r="H1501" s="2">
        <f t="shared" si="35"/>
        <v>0.30000000027939677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1542895.34</v>
      </c>
      <c r="D1502" s="1">
        <v>0</v>
      </c>
      <c r="E1502" s="1">
        <v>0</v>
      </c>
      <c r="F1502" s="1">
        <v>0</v>
      </c>
      <c r="G1502" s="2">
        <f t="shared" si="34"/>
        <v>35486.592819999998</v>
      </c>
      <c r="H1502" s="2">
        <f t="shared" si="35"/>
        <v>0.34000000008381903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247047.59</v>
      </c>
      <c r="D1503" s="1">
        <v>0</v>
      </c>
      <c r="E1503" s="1">
        <v>0</v>
      </c>
      <c r="F1503" s="1">
        <v>0</v>
      </c>
      <c r="G1503" s="2">
        <f t="shared" si="34"/>
        <v>5929.1421600000003</v>
      </c>
      <c r="H1503" s="2">
        <f t="shared" si="35"/>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908.14</v>
      </c>
      <c r="D1504" s="1">
        <v>0</v>
      </c>
      <c r="E1504" s="1">
        <v>0</v>
      </c>
      <c r="F1504" s="1">
        <v>0</v>
      </c>
      <c r="G1504" s="2">
        <f t="shared" si="34"/>
        <v>22.703500000000002</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12584.37</v>
      </c>
      <c r="D1507" s="1">
        <v>0</v>
      </c>
      <c r="E1507" s="1">
        <v>0</v>
      </c>
      <c r="F1507" s="1">
        <v>0</v>
      </c>
      <c r="G1507" s="2">
        <f t="shared" si="34"/>
        <v>352.36236000000002</v>
      </c>
      <c r="H1507" s="2">
        <f t="shared" si="35"/>
        <v>0.37000000000080036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6883.86</v>
      </c>
      <c r="D1509" s="1">
        <v>0</v>
      </c>
      <c r="E1509" s="1">
        <v>0</v>
      </c>
      <c r="F1509" s="1">
        <v>0</v>
      </c>
      <c r="G1509" s="2">
        <f t="shared" si="34"/>
        <v>206.51579999999998</v>
      </c>
      <c r="H1509" s="2">
        <f t="shared" si="35"/>
        <v>0.14000000000032742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27303.360000000001</v>
      </c>
      <c r="D1510" s="1">
        <v>0</v>
      </c>
      <c r="E1510" s="1">
        <v>0</v>
      </c>
      <c r="F1510" s="1">
        <v>0</v>
      </c>
      <c r="G1510" s="2">
        <f t="shared" si="34"/>
        <v>846.40416000000005</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146740.76999999932</v>
      </c>
      <c r="D1517" s="1">
        <v>0</v>
      </c>
      <c r="E1517" s="1">
        <v>0</v>
      </c>
      <c r="F1517" s="1">
        <v>0</v>
      </c>
      <c r="G1517" s="2">
        <f t="shared" si="34"/>
        <v>5576.1492599999738</v>
      </c>
      <c r="H1517" s="2">
        <f t="shared" si="35"/>
        <v>0.23000000067986548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146740.77000000002</v>
      </c>
      <c r="D1576" s="1">
        <v>0</v>
      </c>
      <c r="E1576" s="1">
        <v>0</v>
      </c>
      <c r="F1576" s="1">
        <v>0</v>
      </c>
      <c r="G1576" s="2">
        <f t="shared" si="34"/>
        <v>14233.854690000002</v>
      </c>
      <c r="H1576" s="2">
        <f t="shared" si="35"/>
        <v>0.22999999998137355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144744.17000000001</v>
      </c>
      <c r="D1578" s="1">
        <v>0</v>
      </c>
      <c r="E1578" s="1">
        <v>0</v>
      </c>
      <c r="F1578" s="1">
        <v>0</v>
      </c>
      <c r="G1578" s="2">
        <f t="shared" si="34"/>
        <v>14329.672830000001</v>
      </c>
      <c r="H1578" s="2">
        <f t="shared" si="35"/>
        <v>0.17000000001280569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1996.6</v>
      </c>
      <c r="D1579" s="1">
        <v>0</v>
      </c>
      <c r="E1579" s="1">
        <v>0</v>
      </c>
      <c r="F1579" s="1">
        <v>0</v>
      </c>
      <c r="G1579" s="2">
        <f t="shared" si="34"/>
        <v>199.66</v>
      </c>
      <c r="H1579" s="2">
        <f t="shared" si="35"/>
        <v>0.40000000000009095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13617</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1481564.5199999998</v>
      </c>
      <c r="I16" s="170">
        <f>'PR-RAS'!E6</f>
        <v>1836177.24</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1467997.71</v>
      </c>
      <c r="I17" s="170">
        <f>'PR-RAS'!E151</f>
        <v>1804593.02</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81792.849999999773</v>
      </c>
      <c r="I18" s="170">
        <f>'PR-RAS'!E645</f>
        <v>84084.959999999875</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2227468.35</v>
      </c>
      <c r="I20" s="173">
        <f>BILANCA!E7</f>
        <v>2172718.3800000004</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211456.88</v>
      </c>
      <c r="I21" s="175">
        <f>BILANCA!E68</f>
        <v>229993.93</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128689.93999999999</v>
      </c>
      <c r="I22" s="175">
        <f>BILANCA!E176</f>
        <v>146740.76999999999</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2310235.29</v>
      </c>
      <c r="I23" s="177">
        <f>BILANCA!E237</f>
        <v>2255971.54</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1502517.02</v>
      </c>
      <c r="I27" s="175">
        <f>'RAS-funkcijski'!E114</f>
        <v>1833885.13</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1502517.02</v>
      </c>
      <c r="I28" s="179">
        <f>'RAS-funkcijski'!E141</f>
        <v>1833885.13</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128689.94</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146740.76999999932</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146740.77000000002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415" zoomScaleNormal="100" workbookViewId="0">
      <selection activeCell="E414" sqref="E41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1481564.5199999998</v>
      </c>
      <c r="E6" s="51">
        <f>E7+E44+E50+E82+E106+E124+E133+E139</f>
        <v>1836177.24</v>
      </c>
      <c r="F6" s="52">
        <f t="shared" ref="F6:F131" si="0">IF(D6&lt;&gt;0,IF(E6/D6&gt;=100,"&gt;&gt;100",E6/D6*100),"-")</f>
        <v>123.93501701836112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1370908.0599999998</v>
      </c>
      <c r="E50" s="51">
        <f>E51+E54+E59+E62+E65+E68+E71+E74+E77</f>
        <v>1699346.91</v>
      </c>
      <c r="F50" s="52">
        <f t="shared" si="0"/>
        <v>123.95775906372599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1357235.3699999999</v>
      </c>
      <c r="E68" s="51">
        <f t="shared" si="15"/>
        <v>1677751.94</v>
      </c>
      <c r="F68" s="52">
        <f t="shared" si="0"/>
        <v>123.61540062133807</v>
      </c>
    </row>
    <row r="69" spans="1:6" ht="12.75" customHeight="1" x14ac:dyDescent="0.2">
      <c r="A69" s="53" t="s">
        <v>184</v>
      </c>
      <c r="B69" s="85" t="s">
        <v>185</v>
      </c>
      <c r="C69" s="50" t="s">
        <v>184</v>
      </c>
      <c r="D69" s="242">
        <v>1332354.9099999999</v>
      </c>
      <c r="E69" s="242">
        <v>1659090.27</v>
      </c>
      <c r="F69" s="52">
        <f t="shared" si="0"/>
        <v>124.52314751480145</v>
      </c>
    </row>
    <row r="70" spans="1:6" ht="24" x14ac:dyDescent="0.2">
      <c r="A70" s="53" t="s">
        <v>186</v>
      </c>
      <c r="B70" s="85" t="s">
        <v>187</v>
      </c>
      <c r="C70" s="50" t="s">
        <v>186</v>
      </c>
      <c r="D70" s="242">
        <v>24880.46</v>
      </c>
      <c r="E70" s="242">
        <v>18661.669999999998</v>
      </c>
      <c r="F70" s="52">
        <f t="shared" si="0"/>
        <v>75.005325464239803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13672.69</v>
      </c>
      <c r="E74" s="51">
        <f t="shared" si="17"/>
        <v>21594.97</v>
      </c>
      <c r="F74" s="52">
        <f t="shared" si="0"/>
        <v>157.94236540139505</v>
      </c>
    </row>
    <row r="75" spans="1:6" ht="12.75" customHeight="1" x14ac:dyDescent="0.2">
      <c r="A75" s="53" t="s">
        <v>196</v>
      </c>
      <c r="B75" s="85" t="s">
        <v>197</v>
      </c>
      <c r="C75" s="50" t="s">
        <v>196</v>
      </c>
      <c r="D75" s="242">
        <v>13672.69</v>
      </c>
      <c r="E75" s="242">
        <v>21594.97</v>
      </c>
      <c r="F75" s="52">
        <f t="shared" si="0"/>
        <v>157.94236540139505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62.66</v>
      </c>
      <c r="E82" s="51">
        <f t="shared" si="19"/>
        <v>90.11</v>
      </c>
      <c r="F82" s="52">
        <f t="shared" si="0"/>
        <v>143.8078518991382</v>
      </c>
    </row>
    <row r="83" spans="1:6" ht="12.75" customHeight="1" x14ac:dyDescent="0.2">
      <c r="A83" s="53">
        <v>641</v>
      </c>
      <c r="B83" s="85" t="s">
        <v>212</v>
      </c>
      <c r="C83" s="50" t="s">
        <v>213</v>
      </c>
      <c r="D83" s="51">
        <f t="shared" ref="D83:E83" si="20">SUM(D84:D90)</f>
        <v>62.66</v>
      </c>
      <c r="E83" s="51">
        <f t="shared" si="20"/>
        <v>90.11</v>
      </c>
      <c r="F83" s="52">
        <f t="shared" si="0"/>
        <v>143.8078518991382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62.66</v>
      </c>
      <c r="E85" s="242">
        <v>90.11</v>
      </c>
      <c r="F85" s="52">
        <f t="shared" si="0"/>
        <v>143.8078518991382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32065.4</v>
      </c>
      <c r="E106" s="51">
        <f t="shared" si="23"/>
        <v>43651.12</v>
      </c>
      <c r="F106" s="52">
        <f t="shared" si="0"/>
        <v>136.13153118314446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32065.4</v>
      </c>
      <c r="E112" s="51">
        <f t="shared" si="25"/>
        <v>43651.12</v>
      </c>
      <c r="F112" s="52">
        <f t="shared" si="0"/>
        <v>136.13153118314446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32065.4</v>
      </c>
      <c r="E117" s="242">
        <v>43651.12</v>
      </c>
      <c r="F117" s="52">
        <f t="shared" si="0"/>
        <v>136.13153118314446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9748.09</v>
      </c>
      <c r="E124" s="51">
        <f t="shared" si="27"/>
        <v>8294.66</v>
      </c>
      <c r="F124" s="52">
        <f t="shared" si="0"/>
        <v>85.090104830792484</v>
      </c>
    </row>
    <row r="125" spans="1:6" ht="12.75" customHeight="1" x14ac:dyDescent="0.2">
      <c r="A125" s="53">
        <v>661</v>
      </c>
      <c r="B125" s="86" t="s">
        <v>296</v>
      </c>
      <c r="C125" s="50" t="s">
        <v>297</v>
      </c>
      <c r="D125" s="51">
        <f t="shared" ref="D125:E125" si="28">SUM(D126:D127)</f>
        <v>9748.09</v>
      </c>
      <c r="E125" s="51">
        <f t="shared" si="28"/>
        <v>8294.66</v>
      </c>
      <c r="F125" s="52">
        <f t="shared" si="0"/>
        <v>85.090104830792484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9748.09</v>
      </c>
      <c r="E127" s="242">
        <v>8294.66</v>
      </c>
      <c r="F127" s="52">
        <f t="shared" si="0"/>
        <v>85.090104830792484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68780.31</v>
      </c>
      <c r="E133" s="51">
        <f t="shared" si="30"/>
        <v>84794.44</v>
      </c>
      <c r="F133" s="52">
        <f t="shared" ref="F133:F223" si="31">IF(D133&lt;&gt;0,IF(E133/D133&gt;=100,"&gt;&gt;100",E133/D133*100),"-")</f>
        <v>123.28301515361011</v>
      </c>
    </row>
    <row r="134" spans="1:6" ht="24" x14ac:dyDescent="0.2">
      <c r="A134" s="53">
        <v>671</v>
      </c>
      <c r="B134" s="232" t="s">
        <v>314</v>
      </c>
      <c r="C134" s="50" t="s">
        <v>315</v>
      </c>
      <c r="D134" s="51">
        <f t="shared" ref="D134:E134" si="32">SUM(D135:D137)</f>
        <v>68780.31</v>
      </c>
      <c r="E134" s="51">
        <f t="shared" si="32"/>
        <v>84794.44</v>
      </c>
      <c r="F134" s="52">
        <f t="shared" si="31"/>
        <v>123.28301515361011</v>
      </c>
    </row>
    <row r="135" spans="1:6" ht="12.75" customHeight="1" x14ac:dyDescent="0.2">
      <c r="A135" s="53">
        <v>6711</v>
      </c>
      <c r="B135" s="85" t="s">
        <v>316</v>
      </c>
      <c r="C135" s="50" t="s">
        <v>317</v>
      </c>
      <c r="D135" s="242">
        <v>68780.31</v>
      </c>
      <c r="E135" s="242">
        <v>84794.44</v>
      </c>
      <c r="F135" s="52">
        <f t="shared" si="31"/>
        <v>123.28301515361011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1467997.71</v>
      </c>
      <c r="E151" s="51">
        <f t="shared" si="35"/>
        <v>1804593.02</v>
      </c>
      <c r="F151" s="52">
        <f t="shared" si="31"/>
        <v>122.92887159885284</v>
      </c>
    </row>
    <row r="152" spans="1:6" ht="12.75" customHeight="1" x14ac:dyDescent="0.2">
      <c r="A152" s="53">
        <v>31</v>
      </c>
      <c r="B152" s="85" t="s">
        <v>349</v>
      </c>
      <c r="C152" s="50" t="s">
        <v>35</v>
      </c>
      <c r="D152" s="51">
        <f t="shared" ref="D152:E152" si="36">D153+D158+D159</f>
        <v>1215725.95</v>
      </c>
      <c r="E152" s="51">
        <f t="shared" si="36"/>
        <v>1541675.1</v>
      </c>
      <c r="F152" s="52">
        <f t="shared" si="31"/>
        <v>126.81107119577402</v>
      </c>
    </row>
    <row r="153" spans="1:6" ht="12.75" customHeight="1" x14ac:dyDescent="0.2">
      <c r="A153" s="53">
        <v>311</v>
      </c>
      <c r="B153" s="85" t="s">
        <v>350</v>
      </c>
      <c r="C153" s="50" t="s">
        <v>351</v>
      </c>
      <c r="D153" s="51">
        <f t="shared" ref="D153:E153" si="37">SUM(D154:D157)</f>
        <v>799926.61</v>
      </c>
      <c r="E153" s="51">
        <f t="shared" si="37"/>
        <v>1022454.53</v>
      </c>
      <c r="F153" s="52">
        <f t="shared" si="31"/>
        <v>127.81854200349704</v>
      </c>
    </row>
    <row r="154" spans="1:6" ht="12.75" customHeight="1" x14ac:dyDescent="0.2">
      <c r="A154" s="53">
        <v>3111</v>
      </c>
      <c r="B154" s="85" t="s">
        <v>352</v>
      </c>
      <c r="C154" s="50" t="s">
        <v>353</v>
      </c>
      <c r="D154" s="242">
        <v>782716.34</v>
      </c>
      <c r="E154" s="242">
        <v>991803.95</v>
      </c>
      <c r="F154" s="52">
        <f t="shared" si="31"/>
        <v>126.71307590180116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12290.78</v>
      </c>
      <c r="E156" s="242">
        <v>24816.799999999999</v>
      </c>
      <c r="F156" s="52">
        <f t="shared" si="31"/>
        <v>201.91395501343283</v>
      </c>
    </row>
    <row r="157" spans="1:6" ht="12.75" customHeight="1" x14ac:dyDescent="0.2">
      <c r="A157" s="53">
        <v>3114</v>
      </c>
      <c r="B157" s="85" t="s">
        <v>358</v>
      </c>
      <c r="C157" s="50" t="s">
        <v>359</v>
      </c>
      <c r="D157" s="242">
        <v>4919.49</v>
      </c>
      <c r="E157" s="310">
        <v>5833.78</v>
      </c>
      <c r="F157" s="52">
        <f t="shared" si="31"/>
        <v>118.58505658106837</v>
      </c>
    </row>
    <row r="158" spans="1:6" ht="12.75" customHeight="1" x14ac:dyDescent="0.2">
      <c r="A158" s="53">
        <v>312</v>
      </c>
      <c r="B158" s="85" t="s">
        <v>360</v>
      </c>
      <c r="C158" s="50" t="s">
        <v>361</v>
      </c>
      <c r="D158" s="242">
        <v>49167.42</v>
      </c>
      <c r="E158" s="242">
        <v>55074.42</v>
      </c>
      <c r="F158" s="52">
        <f t="shared" si="31"/>
        <v>112.01405320840507</v>
      </c>
    </row>
    <row r="159" spans="1:6" ht="12.75" customHeight="1" x14ac:dyDescent="0.2">
      <c r="A159" s="53">
        <v>313</v>
      </c>
      <c r="B159" s="85" t="s">
        <v>362</v>
      </c>
      <c r="C159" s="50" t="s">
        <v>363</v>
      </c>
      <c r="D159" s="51">
        <f t="shared" ref="D159:E159" si="38">SUM(D160:D162)</f>
        <v>366631.92</v>
      </c>
      <c r="E159" s="51">
        <f t="shared" si="38"/>
        <v>464146.15</v>
      </c>
      <c r="F159" s="52">
        <f t="shared" si="31"/>
        <v>126.59731045785649</v>
      </c>
    </row>
    <row r="160" spans="1:6" ht="12.75" customHeight="1" x14ac:dyDescent="0.2">
      <c r="A160" s="53">
        <v>3131</v>
      </c>
      <c r="B160" s="85" t="s">
        <v>142</v>
      </c>
      <c r="C160" s="50" t="s">
        <v>364</v>
      </c>
      <c r="D160" s="242">
        <v>199982.42</v>
      </c>
      <c r="E160" s="242">
        <v>253057.75</v>
      </c>
      <c r="F160" s="52">
        <f t="shared" si="31"/>
        <v>126.53999786581241</v>
      </c>
    </row>
    <row r="161" spans="1:6" ht="12.75" customHeight="1" x14ac:dyDescent="0.2">
      <c r="A161" s="53">
        <v>3132</v>
      </c>
      <c r="B161" s="85" t="s">
        <v>365</v>
      </c>
      <c r="C161" s="50" t="s">
        <v>366</v>
      </c>
      <c r="D161" s="242">
        <v>164985.07</v>
      </c>
      <c r="E161" s="242">
        <v>210444.4</v>
      </c>
      <c r="F161" s="52">
        <f t="shared" si="31"/>
        <v>127.5536022744361</v>
      </c>
    </row>
    <row r="162" spans="1:6" ht="12.75" customHeight="1" x14ac:dyDescent="0.2">
      <c r="A162" s="53">
        <v>3133</v>
      </c>
      <c r="B162" s="85" t="s">
        <v>367</v>
      </c>
      <c r="C162" s="50" t="s">
        <v>368</v>
      </c>
      <c r="D162" s="242">
        <v>1664.43</v>
      </c>
      <c r="E162" s="242">
        <v>644</v>
      </c>
      <c r="F162" s="52">
        <f t="shared" si="31"/>
        <v>38.691924562763226</v>
      </c>
    </row>
    <row r="163" spans="1:6" ht="12.75" customHeight="1" x14ac:dyDescent="0.2">
      <c r="A163" s="53">
        <v>32</v>
      </c>
      <c r="B163" s="85" t="s">
        <v>369</v>
      </c>
      <c r="C163" s="50" t="s">
        <v>370</v>
      </c>
      <c r="D163" s="51">
        <f t="shared" ref="D163:E163" si="39">D164+D169+D177+D187+D188</f>
        <v>242625.09</v>
      </c>
      <c r="E163" s="51">
        <f t="shared" si="39"/>
        <v>249398.16</v>
      </c>
      <c r="F163" s="52">
        <f t="shared" si="31"/>
        <v>102.79157856262928</v>
      </c>
    </row>
    <row r="164" spans="1:6" ht="12.75" customHeight="1" x14ac:dyDescent="0.2">
      <c r="A164" s="53">
        <v>321</v>
      </c>
      <c r="B164" s="85" t="s">
        <v>371</v>
      </c>
      <c r="C164" s="50" t="s">
        <v>372</v>
      </c>
      <c r="D164" s="51">
        <f t="shared" ref="D164:E164" si="40">SUM(D165:D168)</f>
        <v>52546.900000000009</v>
      </c>
      <c r="E164" s="51">
        <f t="shared" si="40"/>
        <v>47159.42</v>
      </c>
      <c r="F164" s="52">
        <f t="shared" si="31"/>
        <v>89.747292418772545</v>
      </c>
    </row>
    <row r="165" spans="1:6" ht="12.75" customHeight="1" x14ac:dyDescent="0.2">
      <c r="A165" s="53">
        <v>3211</v>
      </c>
      <c r="B165" s="85" t="s">
        <v>373</v>
      </c>
      <c r="C165" s="50" t="s">
        <v>374</v>
      </c>
      <c r="D165" s="242">
        <v>7574.59</v>
      </c>
      <c r="E165" s="242">
        <v>3641.97</v>
      </c>
      <c r="F165" s="52">
        <f t="shared" si="31"/>
        <v>48.081414307573077</v>
      </c>
    </row>
    <row r="166" spans="1:6" ht="12.75" customHeight="1" x14ac:dyDescent="0.2">
      <c r="A166" s="53">
        <v>3212</v>
      </c>
      <c r="B166" s="85" t="s">
        <v>375</v>
      </c>
      <c r="C166" s="50" t="s">
        <v>376</v>
      </c>
      <c r="D166" s="242">
        <v>42513.87</v>
      </c>
      <c r="E166" s="242">
        <v>41270.1</v>
      </c>
      <c r="F166" s="52">
        <f t="shared" si="31"/>
        <v>97.07443711899198</v>
      </c>
    </row>
    <row r="167" spans="1:6" ht="12.75" customHeight="1" x14ac:dyDescent="0.2">
      <c r="A167" s="53">
        <v>3213</v>
      </c>
      <c r="B167" s="85" t="s">
        <v>377</v>
      </c>
      <c r="C167" s="50" t="s">
        <v>378</v>
      </c>
      <c r="D167" s="242">
        <v>1005</v>
      </c>
      <c r="E167" s="242">
        <v>520</v>
      </c>
      <c r="F167" s="52">
        <f t="shared" si="31"/>
        <v>51.741293532338304</v>
      </c>
    </row>
    <row r="168" spans="1:6" ht="12.75" customHeight="1" x14ac:dyDescent="0.2">
      <c r="A168" s="53">
        <v>3214</v>
      </c>
      <c r="B168" s="85" t="s">
        <v>379</v>
      </c>
      <c r="C168" s="50" t="s">
        <v>380</v>
      </c>
      <c r="D168" s="242">
        <v>1453.44</v>
      </c>
      <c r="E168" s="242">
        <v>1727.35</v>
      </c>
      <c r="F168" s="52">
        <f t="shared" si="31"/>
        <v>118.84563518273887</v>
      </c>
    </row>
    <row r="169" spans="1:6" ht="12.75" customHeight="1" x14ac:dyDescent="0.2">
      <c r="A169" s="53">
        <v>322</v>
      </c>
      <c r="B169" s="85" t="s">
        <v>381</v>
      </c>
      <c r="C169" s="50" t="s">
        <v>382</v>
      </c>
      <c r="D169" s="51">
        <f t="shared" ref="D169:E169" si="41">SUM(D170:D176)</f>
        <v>148700.4</v>
      </c>
      <c r="E169" s="51">
        <f t="shared" si="41"/>
        <v>166774.69</v>
      </c>
      <c r="F169" s="52">
        <f t="shared" si="31"/>
        <v>112.15483616721946</v>
      </c>
    </row>
    <row r="170" spans="1:6" ht="12.75" customHeight="1" x14ac:dyDescent="0.2">
      <c r="A170" s="53">
        <v>3221</v>
      </c>
      <c r="B170" s="85" t="s">
        <v>383</v>
      </c>
      <c r="C170" s="50" t="s">
        <v>384</v>
      </c>
      <c r="D170" s="242">
        <v>18107.53</v>
      </c>
      <c r="E170" s="242">
        <v>16276.49</v>
      </c>
      <c r="F170" s="52">
        <f t="shared" si="31"/>
        <v>89.887963736633324</v>
      </c>
    </row>
    <row r="171" spans="1:6" ht="12.75" customHeight="1" x14ac:dyDescent="0.2">
      <c r="A171" s="53">
        <v>3222</v>
      </c>
      <c r="B171" s="85" t="s">
        <v>385</v>
      </c>
      <c r="C171" s="50" t="s">
        <v>386</v>
      </c>
      <c r="D171" s="242">
        <v>96924.78</v>
      </c>
      <c r="E171" s="242">
        <v>105393.63</v>
      </c>
      <c r="F171" s="52">
        <f t="shared" si="31"/>
        <v>108.73754884973688</v>
      </c>
    </row>
    <row r="172" spans="1:6" ht="12.75" customHeight="1" x14ac:dyDescent="0.2">
      <c r="A172" s="53">
        <v>3223</v>
      </c>
      <c r="B172" s="85" t="s">
        <v>387</v>
      </c>
      <c r="C172" s="50" t="s">
        <v>388</v>
      </c>
      <c r="D172" s="242">
        <v>27805.38</v>
      </c>
      <c r="E172" s="242">
        <v>37023.760000000002</v>
      </c>
      <c r="F172" s="52">
        <f t="shared" si="31"/>
        <v>133.15322430407352</v>
      </c>
    </row>
    <row r="173" spans="1:6" ht="12.75" customHeight="1" x14ac:dyDescent="0.2">
      <c r="A173" s="53">
        <v>3224</v>
      </c>
      <c r="B173" s="85" t="s">
        <v>389</v>
      </c>
      <c r="C173" s="50" t="s">
        <v>390</v>
      </c>
      <c r="D173" s="242">
        <v>3333.46</v>
      </c>
      <c r="E173" s="242">
        <v>4432.99</v>
      </c>
      <c r="F173" s="52">
        <f t="shared" si="31"/>
        <v>132.98464658342982</v>
      </c>
    </row>
    <row r="174" spans="1:6" ht="12.75" customHeight="1" x14ac:dyDescent="0.2">
      <c r="A174" s="53">
        <v>3225</v>
      </c>
      <c r="B174" s="85" t="s">
        <v>391</v>
      </c>
      <c r="C174" s="50" t="s">
        <v>392</v>
      </c>
      <c r="D174" s="242">
        <v>1831.28</v>
      </c>
      <c r="E174" s="242">
        <v>2302.14</v>
      </c>
      <c r="F174" s="52">
        <f t="shared" si="31"/>
        <v>125.7120702459482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697.97</v>
      </c>
      <c r="E176" s="242">
        <v>1345.68</v>
      </c>
      <c r="F176" s="52">
        <f t="shared" si="31"/>
        <v>192.79911744057767</v>
      </c>
    </row>
    <row r="177" spans="1:6" ht="12.75" customHeight="1" x14ac:dyDescent="0.2">
      <c r="A177" s="53">
        <v>323</v>
      </c>
      <c r="B177" s="85" t="s">
        <v>397</v>
      </c>
      <c r="C177" s="50" t="s">
        <v>398</v>
      </c>
      <c r="D177" s="51">
        <f t="shared" ref="D177:E177" si="42">SUM(D178:D186)</f>
        <v>34627.730000000003</v>
      </c>
      <c r="E177" s="51">
        <f t="shared" si="42"/>
        <v>27980.01</v>
      </c>
      <c r="F177" s="52">
        <f t="shared" si="31"/>
        <v>80.802322300653245</v>
      </c>
    </row>
    <row r="178" spans="1:6" ht="12.75" customHeight="1" x14ac:dyDescent="0.2">
      <c r="A178" s="53">
        <v>3231</v>
      </c>
      <c r="B178" s="85" t="s">
        <v>399</v>
      </c>
      <c r="C178" s="50" t="s">
        <v>400</v>
      </c>
      <c r="D178" s="242">
        <v>1826.11</v>
      </c>
      <c r="E178" s="242">
        <v>1765.69</v>
      </c>
      <c r="F178" s="52">
        <f t="shared" si="31"/>
        <v>96.691327466581981</v>
      </c>
    </row>
    <row r="179" spans="1:6" ht="12.75" customHeight="1" x14ac:dyDescent="0.2">
      <c r="A179" s="53">
        <v>3232</v>
      </c>
      <c r="B179" s="85" t="s">
        <v>401</v>
      </c>
      <c r="C179" s="50" t="s">
        <v>402</v>
      </c>
      <c r="D179" s="242">
        <v>16658.240000000002</v>
      </c>
      <c r="E179" s="242">
        <v>9244.2199999999993</v>
      </c>
      <c r="F179" s="52">
        <f t="shared" si="31"/>
        <v>55.493377451639539</v>
      </c>
    </row>
    <row r="180" spans="1:6" ht="12.75" customHeight="1" x14ac:dyDescent="0.2">
      <c r="A180" s="53">
        <v>3233</v>
      </c>
      <c r="B180" s="85" t="s">
        <v>403</v>
      </c>
      <c r="C180" s="50" t="s">
        <v>404</v>
      </c>
      <c r="D180" s="242">
        <v>737.95</v>
      </c>
      <c r="E180" s="242">
        <v>0</v>
      </c>
      <c r="F180" s="52">
        <f t="shared" si="31"/>
        <v>0</v>
      </c>
    </row>
    <row r="181" spans="1:6" ht="12.75" customHeight="1" x14ac:dyDescent="0.2">
      <c r="A181" s="53">
        <v>3234</v>
      </c>
      <c r="B181" s="85" t="s">
        <v>405</v>
      </c>
      <c r="C181" s="50" t="s">
        <v>406</v>
      </c>
      <c r="D181" s="242">
        <v>6607.38</v>
      </c>
      <c r="E181" s="242">
        <v>7556.23</v>
      </c>
      <c r="F181" s="52">
        <f t="shared" si="31"/>
        <v>114.36045754898309</v>
      </c>
    </row>
    <row r="182" spans="1:6" ht="12.75" customHeight="1" x14ac:dyDescent="0.2">
      <c r="A182" s="53">
        <v>3235</v>
      </c>
      <c r="B182" s="85" t="s">
        <v>407</v>
      </c>
      <c r="C182" s="50" t="s">
        <v>408</v>
      </c>
      <c r="D182" s="242">
        <v>1045.2</v>
      </c>
      <c r="E182" s="242">
        <v>1161.8</v>
      </c>
      <c r="F182" s="52">
        <f t="shared" si="31"/>
        <v>111.15575966322233</v>
      </c>
    </row>
    <row r="183" spans="1:6" ht="12.75" customHeight="1" x14ac:dyDescent="0.2">
      <c r="A183" s="53">
        <v>3236</v>
      </c>
      <c r="B183" s="85" t="s">
        <v>409</v>
      </c>
      <c r="C183" s="50" t="s">
        <v>410</v>
      </c>
      <c r="D183" s="242">
        <v>5465.43</v>
      </c>
      <c r="E183" s="242">
        <v>3015.9</v>
      </c>
      <c r="F183" s="52">
        <f t="shared" si="31"/>
        <v>55.181385545144664</v>
      </c>
    </row>
    <row r="184" spans="1:6" ht="12.75" customHeight="1" x14ac:dyDescent="0.2">
      <c r="A184" s="53">
        <v>3237</v>
      </c>
      <c r="B184" s="85" t="s">
        <v>411</v>
      </c>
      <c r="C184" s="50" t="s">
        <v>412</v>
      </c>
      <c r="D184" s="242">
        <v>1162.46</v>
      </c>
      <c r="E184" s="242">
        <v>3349.78</v>
      </c>
      <c r="F184" s="52">
        <f t="shared" si="31"/>
        <v>288.16303356674638</v>
      </c>
    </row>
    <row r="185" spans="1:6" ht="12.75" customHeight="1" x14ac:dyDescent="0.2">
      <c r="A185" s="53">
        <v>3238</v>
      </c>
      <c r="B185" s="85" t="s">
        <v>413</v>
      </c>
      <c r="C185" s="50" t="s">
        <v>414</v>
      </c>
      <c r="D185" s="242">
        <v>1084.96</v>
      </c>
      <c r="E185" s="242">
        <v>1805.09</v>
      </c>
      <c r="F185" s="52">
        <f t="shared" si="31"/>
        <v>166.37387553458191</v>
      </c>
    </row>
    <row r="186" spans="1:6" ht="12.75" customHeight="1" x14ac:dyDescent="0.2">
      <c r="A186" s="53">
        <v>3239</v>
      </c>
      <c r="B186" s="85" t="s">
        <v>415</v>
      </c>
      <c r="C186" s="50" t="s">
        <v>416</v>
      </c>
      <c r="D186" s="242">
        <v>40</v>
      </c>
      <c r="E186" s="242">
        <v>81.3</v>
      </c>
      <c r="F186" s="52">
        <f t="shared" si="31"/>
        <v>203.24999999999997</v>
      </c>
    </row>
    <row r="187" spans="1:6" ht="12.75" customHeight="1" x14ac:dyDescent="0.2">
      <c r="A187" s="53">
        <v>324</v>
      </c>
      <c r="B187" s="85" t="s">
        <v>417</v>
      </c>
      <c r="C187" s="50" t="s">
        <v>418</v>
      </c>
      <c r="D187" s="242">
        <v>1552.37</v>
      </c>
      <c r="E187" s="242">
        <v>0</v>
      </c>
      <c r="F187" s="52">
        <f t="shared" si="31"/>
        <v>0</v>
      </c>
    </row>
    <row r="188" spans="1:6" ht="12.75" customHeight="1" x14ac:dyDescent="0.2">
      <c r="A188" s="53">
        <v>329</v>
      </c>
      <c r="B188" s="85" t="s">
        <v>419</v>
      </c>
      <c r="C188" s="50" t="s">
        <v>420</v>
      </c>
      <c r="D188" s="51">
        <f t="shared" ref="D188:E188" si="43">SUM(D189:D195)</f>
        <v>5197.6899999999996</v>
      </c>
      <c r="E188" s="51">
        <f t="shared" si="43"/>
        <v>7484.04</v>
      </c>
      <c r="F188" s="52">
        <f t="shared" si="31"/>
        <v>143.98780996942875</v>
      </c>
    </row>
    <row r="189" spans="1:6" ht="12.75" customHeight="1" x14ac:dyDescent="0.2">
      <c r="A189" s="53">
        <v>3291</v>
      </c>
      <c r="B189" s="232" t="s">
        <v>421</v>
      </c>
      <c r="C189" s="50" t="s">
        <v>422</v>
      </c>
      <c r="D189" s="242">
        <v>0</v>
      </c>
      <c r="E189" s="242">
        <v>229.99</v>
      </c>
      <c r="F189" s="52" t="str">
        <f t="shared" si="31"/>
        <v>-</v>
      </c>
    </row>
    <row r="190" spans="1:6" ht="12.75" customHeight="1" x14ac:dyDescent="0.2">
      <c r="A190" s="53">
        <v>3292</v>
      </c>
      <c r="B190" s="85" t="s">
        <v>423</v>
      </c>
      <c r="C190" s="50" t="s">
        <v>424</v>
      </c>
      <c r="D190" s="242">
        <v>1406.52</v>
      </c>
      <c r="E190" s="242">
        <v>1464</v>
      </c>
      <c r="F190" s="52">
        <f t="shared" si="31"/>
        <v>104.08668202371811</v>
      </c>
    </row>
    <row r="191" spans="1:6" ht="12.75" customHeight="1" x14ac:dyDescent="0.2">
      <c r="A191" s="53">
        <v>3293</v>
      </c>
      <c r="B191" s="85" t="s">
        <v>425</v>
      </c>
      <c r="C191" s="50" t="s">
        <v>426</v>
      </c>
      <c r="D191" s="242">
        <v>869.05</v>
      </c>
      <c r="E191" s="242">
        <v>169.31</v>
      </c>
      <c r="F191" s="52">
        <f t="shared" si="31"/>
        <v>19.482193199470686</v>
      </c>
    </row>
    <row r="192" spans="1:6" ht="12.75" customHeight="1" x14ac:dyDescent="0.2">
      <c r="A192" s="53">
        <v>3294</v>
      </c>
      <c r="B192" s="85" t="s">
        <v>427</v>
      </c>
      <c r="C192" s="50" t="s">
        <v>428</v>
      </c>
      <c r="D192" s="242">
        <v>601.36</v>
      </c>
      <c r="E192" s="242">
        <v>868.59</v>
      </c>
      <c r="F192" s="52">
        <f t="shared" si="31"/>
        <v>144.43760808833309</v>
      </c>
    </row>
    <row r="193" spans="1:6" ht="12.75" customHeight="1" x14ac:dyDescent="0.2">
      <c r="A193" s="53">
        <v>3295</v>
      </c>
      <c r="B193" s="85" t="s">
        <v>429</v>
      </c>
      <c r="C193" s="50" t="s">
        <v>430</v>
      </c>
      <c r="D193" s="242">
        <v>1181.6400000000001</v>
      </c>
      <c r="E193" s="242">
        <v>805.89</v>
      </c>
      <c r="F193" s="52">
        <f t="shared" si="31"/>
        <v>68.200974916218129</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1139.1199999999999</v>
      </c>
      <c r="E195" s="242">
        <f>1461.48+2484.78</f>
        <v>3946.26</v>
      </c>
      <c r="F195" s="52">
        <f t="shared" si="31"/>
        <v>346.43057799002747</v>
      </c>
    </row>
    <row r="196" spans="1:6" ht="12.75" customHeight="1" x14ac:dyDescent="0.2">
      <c r="A196" s="53">
        <v>34</v>
      </c>
      <c r="B196" s="232" t="s">
        <v>435</v>
      </c>
      <c r="C196" s="50" t="s">
        <v>436</v>
      </c>
      <c r="D196" s="51">
        <f t="shared" ref="D196:E196" si="44">D197+D202+D210</f>
        <v>850.15</v>
      </c>
      <c r="E196" s="51">
        <f t="shared" si="44"/>
        <v>935.39</v>
      </c>
      <c r="F196" s="52">
        <f t="shared" si="31"/>
        <v>110.02646591777922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850.15</v>
      </c>
      <c r="E210" s="51">
        <f t="shared" si="47"/>
        <v>935.39</v>
      </c>
      <c r="F210" s="52">
        <f t="shared" si="31"/>
        <v>110.02646591777922</v>
      </c>
    </row>
    <row r="211" spans="1:6" ht="12.75" customHeight="1" x14ac:dyDescent="0.2">
      <c r="A211" s="53">
        <v>3431</v>
      </c>
      <c r="B211" s="232" t="s">
        <v>465</v>
      </c>
      <c r="C211" s="50" t="s">
        <v>466</v>
      </c>
      <c r="D211" s="242">
        <v>849.97</v>
      </c>
      <c r="E211" s="242">
        <v>935.39</v>
      </c>
      <c r="F211" s="52">
        <f t="shared" si="31"/>
        <v>110.04976646234572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0.18</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8796.52</v>
      </c>
      <c r="E252" s="51">
        <f t="shared" si="63"/>
        <v>12584.37</v>
      </c>
      <c r="F252" s="52">
        <f t="shared" ref="F252:F258" si="64">IF(D252&lt;&gt;0,IF(E252/D252&gt;=100,"&gt;&gt;100",E252/D252*100),"-")</f>
        <v>143.06077858062051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8796.52</v>
      </c>
      <c r="E259" s="51">
        <f t="shared" si="66"/>
        <v>12584.37</v>
      </c>
      <c r="F259" s="52">
        <f t="shared" ref="F259:F262" si="67">IF(D259&lt;&gt;0,IF(E259/D259&gt;=100,"&gt;&gt;100",E259/D259*100),"-")</f>
        <v>143.06077858062051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8796.52</v>
      </c>
      <c r="E261" s="242">
        <v>12584.37</v>
      </c>
      <c r="F261" s="52">
        <f t="shared" si="67"/>
        <v>143.06077858062051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1467997.71</v>
      </c>
      <c r="E289" s="51">
        <f t="shared" si="79"/>
        <v>1804593.02</v>
      </c>
      <c r="F289" s="52">
        <f t="shared" si="76"/>
        <v>122.92887159885284</v>
      </c>
    </row>
    <row r="290" spans="1:6" ht="12.75" customHeight="1" x14ac:dyDescent="0.2">
      <c r="A290" s="53" t="s">
        <v>608</v>
      </c>
      <c r="B290" s="85" t="s">
        <v>619</v>
      </c>
      <c r="C290" s="50" t="s">
        <v>620</v>
      </c>
      <c r="D290" s="51">
        <f>IF(D6&gt;=D289,D6-D289,0)</f>
        <v>13566.809999999823</v>
      </c>
      <c r="E290" s="51">
        <f>IF(E6&gt;=E289,E6-E289,0)</f>
        <v>31584.219999999972</v>
      </c>
      <c r="F290" s="52">
        <f t="shared" si="76"/>
        <v>232.80505881633476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102745.35</v>
      </c>
      <c r="E292" s="242">
        <v>81792.850000000006</v>
      </c>
      <c r="F292" s="52">
        <f t="shared" si="76"/>
        <v>79.607349627014756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2200.87</v>
      </c>
      <c r="E294" s="242">
        <v>394.98</v>
      </c>
      <c r="F294" s="52">
        <f t="shared" si="76"/>
        <v>17.946539323085872</v>
      </c>
    </row>
    <row r="295" spans="1:6" ht="24" x14ac:dyDescent="0.2">
      <c r="A295" s="53">
        <v>9661</v>
      </c>
      <c r="B295" s="85" t="s">
        <v>629</v>
      </c>
      <c r="C295" s="50" t="s">
        <v>630</v>
      </c>
      <c r="D295" s="242">
        <v>0</v>
      </c>
      <c r="E295" s="242">
        <v>394.98</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34519.31</v>
      </c>
      <c r="E350" s="51">
        <f t="shared" si="95"/>
        <v>29292.11</v>
      </c>
      <c r="F350" s="52">
        <f t="shared" si="81"/>
        <v>84.857171247049848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34519.31</v>
      </c>
      <c r="E363" s="51">
        <f t="shared" si="99"/>
        <v>29292.11</v>
      </c>
      <c r="F363" s="52">
        <f t="shared" si="81"/>
        <v>84.857171247049848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21213.760000000002</v>
      </c>
      <c r="E369" s="51">
        <f t="shared" si="101"/>
        <v>15939.51</v>
      </c>
      <c r="F369" s="52">
        <f t="shared" si="81"/>
        <v>75.137599369465846</v>
      </c>
    </row>
    <row r="370" spans="1:6" ht="12.75" customHeight="1" x14ac:dyDescent="0.2">
      <c r="A370" s="53">
        <v>4221</v>
      </c>
      <c r="B370" s="85" t="s">
        <v>674</v>
      </c>
      <c r="C370" s="50" t="s">
        <v>766</v>
      </c>
      <c r="D370" s="242">
        <v>2550.4499999999998</v>
      </c>
      <c r="E370" s="242">
        <v>9271.85</v>
      </c>
      <c r="F370" s="52">
        <f t="shared" si="81"/>
        <v>363.53780705365722</v>
      </c>
    </row>
    <row r="371" spans="1:6" ht="12.75" customHeight="1" x14ac:dyDescent="0.2">
      <c r="A371" s="53">
        <v>4222</v>
      </c>
      <c r="B371" s="85" t="s">
        <v>767</v>
      </c>
      <c r="C371" s="50" t="s">
        <v>768</v>
      </c>
      <c r="D371" s="242">
        <v>105.02</v>
      </c>
      <c r="E371" s="242">
        <v>4218.55</v>
      </c>
      <c r="F371" s="52">
        <f t="shared" si="81"/>
        <v>4016.901542563322</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14881.54</v>
      </c>
      <c r="E375" s="242">
        <v>91.38</v>
      </c>
      <c r="F375" s="52">
        <f t="shared" si="81"/>
        <v>0.61404935241917169</v>
      </c>
    </row>
    <row r="376" spans="1:6" ht="12.75" customHeight="1" x14ac:dyDescent="0.2">
      <c r="A376" s="53">
        <v>4227</v>
      </c>
      <c r="B376" s="232" t="s">
        <v>686</v>
      </c>
      <c r="C376" s="50" t="s">
        <v>773</v>
      </c>
      <c r="D376" s="242">
        <v>3676.75</v>
      </c>
      <c r="E376" s="242">
        <v>2357.73</v>
      </c>
      <c r="F376" s="52">
        <f t="shared" si="81"/>
        <v>64.125382470932209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13305.55</v>
      </c>
      <c r="E383" s="51">
        <f t="shared" si="103"/>
        <v>13352.6</v>
      </c>
      <c r="F383" s="52">
        <f t="shared" si="81"/>
        <v>100.35361183866884</v>
      </c>
    </row>
    <row r="384" spans="1:6" ht="12.75" customHeight="1" x14ac:dyDescent="0.2">
      <c r="A384" s="53">
        <v>4241</v>
      </c>
      <c r="B384" s="85" t="s">
        <v>783</v>
      </c>
      <c r="C384" s="50" t="s">
        <v>784</v>
      </c>
      <c r="D384" s="242">
        <v>13305.55</v>
      </c>
      <c r="E384" s="242">
        <v>13352.6</v>
      </c>
      <c r="F384" s="52">
        <f t="shared" si="81"/>
        <v>100.35361183866884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34519.31</v>
      </c>
      <c r="E408" s="51">
        <f t="shared" si="111"/>
        <v>29292.11</v>
      </c>
      <c r="F408" s="52">
        <f t="shared" si="81"/>
        <v>84.857171247049848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1481564.5199999998</v>
      </c>
      <c r="E412" s="51">
        <f>E6+E298</f>
        <v>1836177.24</v>
      </c>
      <c r="F412" s="52">
        <f t="shared" si="81"/>
        <v>123.93501701836112</v>
      </c>
    </row>
    <row r="413" spans="1:6" ht="12.75" customHeight="1" x14ac:dyDescent="0.2">
      <c r="A413" s="53" t="s">
        <v>608</v>
      </c>
      <c r="B413" s="85" t="s">
        <v>831</v>
      </c>
      <c r="C413" s="50" t="s">
        <v>832</v>
      </c>
      <c r="D413" s="51">
        <f t="shared" ref="D413:E413" si="112">D289+D350</f>
        <v>1502517.02</v>
      </c>
      <c r="E413" s="51">
        <f t="shared" si="112"/>
        <v>1833885.1300000001</v>
      </c>
      <c r="F413" s="52">
        <f t="shared" si="81"/>
        <v>122.05420009152377</v>
      </c>
    </row>
    <row r="414" spans="1:6" ht="12.75" customHeight="1" x14ac:dyDescent="0.2">
      <c r="A414" s="53" t="s">
        <v>608</v>
      </c>
      <c r="B414" s="85" t="s">
        <v>833</v>
      </c>
      <c r="C414" s="50" t="s">
        <v>834</v>
      </c>
      <c r="D414" s="51">
        <f t="shared" ref="D414:E414" si="113">IF(D412&gt;=D413,D412-D413,0)</f>
        <v>0</v>
      </c>
      <c r="E414" s="51">
        <f t="shared" si="113"/>
        <v>2292.1099999998696</v>
      </c>
      <c r="F414" s="52" t="str">
        <f t="shared" si="81"/>
        <v>-</v>
      </c>
    </row>
    <row r="415" spans="1:6" ht="12.75" customHeight="1" x14ac:dyDescent="0.2">
      <c r="A415" s="53" t="s">
        <v>608</v>
      </c>
      <c r="B415" s="85" t="s">
        <v>835</v>
      </c>
      <c r="C415" s="50" t="s">
        <v>836</v>
      </c>
      <c r="D415" s="51">
        <f t="shared" ref="D415:E415" si="114">IF(D413&gt;=D412,D413-D412,0)</f>
        <v>20952.500000000233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102745.35</v>
      </c>
      <c r="E416" s="51">
        <f t="shared" si="115"/>
        <v>81792.850000000006</v>
      </c>
      <c r="F416" s="52">
        <f t="shared" si="81"/>
        <v>79.607349627014756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2200.87</v>
      </c>
      <c r="E418" s="62">
        <f t="shared" si="117"/>
        <v>394.98</v>
      </c>
      <c r="F418" s="57">
        <f t="shared" si="81"/>
        <v>17.946539323085872</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1481564.5199999998</v>
      </c>
      <c r="E639" s="51">
        <f t="shared" si="180"/>
        <v>1836177.24</v>
      </c>
      <c r="F639" s="52">
        <f t="shared" si="119"/>
        <v>123.93501701836112</v>
      </c>
    </row>
    <row r="640" spans="1:6" ht="12.75" customHeight="1" x14ac:dyDescent="0.2">
      <c r="A640" s="53" t="s">
        <v>608</v>
      </c>
      <c r="B640" s="85" t="s">
        <v>1277</v>
      </c>
      <c r="C640" s="50" t="s">
        <v>1278</v>
      </c>
      <c r="D640" s="51">
        <f t="shared" ref="D640:E640" si="181">D413+D528</f>
        <v>1502517.02</v>
      </c>
      <c r="E640" s="51">
        <f t="shared" si="181"/>
        <v>1833885.1300000001</v>
      </c>
      <c r="F640" s="52">
        <f t="shared" si="119"/>
        <v>122.05420009152377</v>
      </c>
    </row>
    <row r="641" spans="1:6" ht="12.75" customHeight="1" x14ac:dyDescent="0.2">
      <c r="A641" s="53" t="s">
        <v>608</v>
      </c>
      <c r="B641" s="85" t="s">
        <v>1279</v>
      </c>
      <c r="C641" s="50" t="s">
        <v>1280</v>
      </c>
      <c r="D641" s="51">
        <f t="shared" ref="D641:E641" si="182">IF(D639&gt;=D640,D639-D640,0)</f>
        <v>0</v>
      </c>
      <c r="E641" s="51">
        <f t="shared" si="182"/>
        <v>2292.1099999998696</v>
      </c>
      <c r="F641" s="52" t="str">
        <f t="shared" si="119"/>
        <v>-</v>
      </c>
    </row>
    <row r="642" spans="1:6" ht="12.75" customHeight="1" x14ac:dyDescent="0.2">
      <c r="A642" s="53" t="s">
        <v>608</v>
      </c>
      <c r="B642" s="85" t="s">
        <v>1281</v>
      </c>
      <c r="C642" s="50" t="s">
        <v>1282</v>
      </c>
      <c r="D642" s="51">
        <f t="shared" ref="D642:E642" si="183">IF(D640&gt;=D639,D640-D639,0)</f>
        <v>20952.500000000233</v>
      </c>
      <c r="E642" s="51">
        <f t="shared" si="183"/>
        <v>0</v>
      </c>
      <c r="F642" s="52">
        <f t="shared" si="119"/>
        <v>0</v>
      </c>
    </row>
    <row r="643" spans="1:6" ht="24" x14ac:dyDescent="0.2">
      <c r="A643" s="60" t="s">
        <v>1283</v>
      </c>
      <c r="B643" s="85" t="s">
        <v>1284</v>
      </c>
      <c r="C643" s="61" t="s">
        <v>1283</v>
      </c>
      <c r="D643" s="51">
        <f t="shared" ref="D643:E643" si="184">IF(D416-D417+D637-D638&gt;=0,D416-D417+D637-D638,0)</f>
        <v>102745.35</v>
      </c>
      <c r="E643" s="51">
        <f t="shared" si="184"/>
        <v>81792.850000000006</v>
      </c>
      <c r="F643" s="52">
        <f t="shared" si="119"/>
        <v>79.607349627014756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81792.849999999773</v>
      </c>
      <c r="E645" s="51">
        <f t="shared" si="186"/>
        <v>84084.959999999875</v>
      </c>
      <c r="F645" s="52">
        <f t="shared" si="119"/>
        <v>102.80233541195851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109272.5</v>
      </c>
      <c r="E647" s="243">
        <v>126790.5</v>
      </c>
      <c r="F647" s="57">
        <f t="shared" si="119"/>
        <v>116.03148093070077</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118407.29</v>
      </c>
      <c r="E649" s="242">
        <f>111209.24-14662.03</f>
        <v>96547.21</v>
      </c>
      <c r="F649" s="52">
        <f t="shared" ref="F649:F724" si="188">IF(D649&lt;&gt;0,IF(E649/D649&gt;=100,"&gt;&gt;100",E649/D649*100),"-")</f>
        <v>81.538231303157104</v>
      </c>
    </row>
    <row r="650" spans="1:6" ht="12.75" customHeight="1" x14ac:dyDescent="0.2">
      <c r="A650" s="53" t="s">
        <v>1296</v>
      </c>
      <c r="B650" s="85" t="s">
        <v>1297</v>
      </c>
      <c r="C650" s="50" t="s">
        <v>1296</v>
      </c>
      <c r="D650" s="242">
        <v>289680.69</v>
      </c>
      <c r="E650" s="242">
        <v>346850.36</v>
      </c>
      <c r="F650" s="52">
        <f t="shared" si="188"/>
        <v>119.73540935710972</v>
      </c>
    </row>
    <row r="651" spans="1:6" ht="12.75" customHeight="1" x14ac:dyDescent="0.2">
      <c r="A651" s="53" t="s">
        <v>1298</v>
      </c>
      <c r="B651" s="85" t="s">
        <v>1299</v>
      </c>
      <c r="C651" s="50" t="s">
        <v>1298</v>
      </c>
      <c r="D651" s="242">
        <v>311540.77</v>
      </c>
      <c r="E651" s="242">
        <v>344880.89</v>
      </c>
      <c r="F651" s="52">
        <f t="shared" si="188"/>
        <v>110.70168761539621</v>
      </c>
    </row>
    <row r="652" spans="1:6" ht="24" x14ac:dyDescent="0.2">
      <c r="A652" s="53">
        <v>11</v>
      </c>
      <c r="B652" s="85" t="s">
        <v>1300</v>
      </c>
      <c r="C652" s="50" t="s">
        <v>1301</v>
      </c>
      <c r="D652" s="51">
        <f t="shared" ref="D652:E652" si="189">+D649+D650-D651</f>
        <v>96547.209999999963</v>
      </c>
      <c r="E652" s="51">
        <f t="shared" si="189"/>
        <v>98516.68</v>
      </c>
      <c r="F652" s="52">
        <f t="shared" si="188"/>
        <v>102.0399035870638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56</v>
      </c>
      <c r="E654" s="262">
        <v>56</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45</v>
      </c>
      <c r="E656" s="262">
        <v>45</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1332354.9099999999</v>
      </c>
      <c r="E676" s="242">
        <v>1659090.27</v>
      </c>
      <c r="F676" s="52">
        <f t="shared" si="188"/>
        <v>124.52314751480145</v>
      </c>
    </row>
    <row r="677" spans="1:6" ht="24" x14ac:dyDescent="0.2">
      <c r="A677" s="53">
        <v>63622</v>
      </c>
      <c r="B677" s="232" t="s">
        <v>1351</v>
      </c>
      <c r="C677" s="50" t="s">
        <v>1352</v>
      </c>
      <c r="D677" s="242">
        <v>24880.46</v>
      </c>
      <c r="E677" s="242">
        <v>18661.669999999998</v>
      </c>
      <c r="F677" s="52">
        <f t="shared" si="188"/>
        <v>75.005325464239803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11852.36</v>
      </c>
      <c r="E694" s="242">
        <v>0</v>
      </c>
      <c r="F694" s="52">
        <f t="shared" si="188"/>
        <v>0</v>
      </c>
    </row>
    <row r="695" spans="1:6" ht="12.75" customHeight="1" x14ac:dyDescent="0.2">
      <c r="A695" s="53">
        <v>63812</v>
      </c>
      <c r="B695" s="232" t="s">
        <v>1372</v>
      </c>
      <c r="C695" s="50" t="s">
        <v>1373</v>
      </c>
      <c r="D695" s="242">
        <v>0</v>
      </c>
      <c r="E695" s="242">
        <v>16342.97</v>
      </c>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1820.33</v>
      </c>
      <c r="E697" s="242">
        <v>5252</v>
      </c>
      <c r="F697" s="52">
        <f t="shared" si="188"/>
        <v>288.51911466602212</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32065.4</v>
      </c>
      <c r="E710" s="242">
        <v>43651.12</v>
      </c>
      <c r="F710" s="52">
        <f t="shared" si="188"/>
        <v>136.13153118314446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1501.22</v>
      </c>
      <c r="E717" s="242">
        <v>2648.64</v>
      </c>
      <c r="F717" s="52">
        <f t="shared" si="188"/>
        <v>176.43250156539347</v>
      </c>
    </row>
    <row r="718" spans="1:6" ht="12.75" customHeight="1" x14ac:dyDescent="0.2">
      <c r="A718" s="53">
        <v>32121</v>
      </c>
      <c r="B718" s="85" t="s">
        <v>1415</v>
      </c>
      <c r="C718" s="50" t="s">
        <v>1416</v>
      </c>
      <c r="D718" s="242">
        <v>42513.87</v>
      </c>
      <c r="E718" s="242">
        <v>41270.1</v>
      </c>
      <c r="F718" s="52">
        <f t="shared" si="188"/>
        <v>97.07443711899198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4593.3500000000004</v>
      </c>
      <c r="E720" s="242">
        <v>2233.7800000000002</v>
      </c>
      <c r="F720" s="52">
        <f t="shared" si="188"/>
        <v>48.630737914593922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1006.72</v>
      </c>
      <c r="E722" s="242">
        <v>649.15</v>
      </c>
      <c r="F722" s="52">
        <f t="shared" si="188"/>
        <v>64.481683089637627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8796.52</v>
      </c>
      <c r="E828" s="242">
        <v>12584.37</v>
      </c>
      <c r="F828" s="52">
        <f t="shared" si="190"/>
        <v>143.06077858062051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6" workbookViewId="0">
      <selection activeCell="E328" sqref="E32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2438925.23</v>
      </c>
      <c r="E6" s="229">
        <f t="shared" si="0"/>
        <v>2402712.3100000005</v>
      </c>
      <c r="F6" s="230">
        <f t="shared" ref="F6:F260" si="1">IF(D6&gt;0,IF(E6/D6&gt;=100,"&gt;&gt;100",E6/D6*100),"-")</f>
        <v>98.515209914819764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2227468.35</v>
      </c>
      <c r="E7" s="104">
        <f t="shared" si="2"/>
        <v>2172718.3800000004</v>
      </c>
      <c r="F7" s="93">
        <f t="shared" si="1"/>
        <v>97.542053964537828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2227468.35</v>
      </c>
      <c r="E12" s="104">
        <f t="shared" si="3"/>
        <v>2172718.3800000004</v>
      </c>
      <c r="F12" s="93">
        <f t="shared" si="1"/>
        <v>97.542053964537828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2057789.08</v>
      </c>
      <c r="E13" s="104">
        <f t="shared" si="4"/>
        <v>2021451.5000000002</v>
      </c>
      <c r="F13" s="93">
        <f t="shared" si="1"/>
        <v>98.234144580065518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2751854.95</v>
      </c>
      <c r="E15" s="247">
        <v>2751854.95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694065.87</v>
      </c>
      <c r="E18" s="247">
        <v>730403.45</v>
      </c>
      <c r="F18" s="93">
        <f t="shared" si="1"/>
        <v>105.23546561942312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8804.7600000000093</v>
      </c>
      <c r="E19" s="104">
        <f t="shared" si="5"/>
        <v>4658.820000000007</v>
      </c>
      <c r="F19" s="93">
        <f t="shared" si="1"/>
        <v>52.912515502977953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90468.62</v>
      </c>
      <c r="E20" s="247">
        <v>99740.47</v>
      </c>
      <c r="F20" s="93">
        <f t="shared" si="1"/>
        <v>110.24869175632391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7519.28</v>
      </c>
      <c r="E21" s="247">
        <v>11737.83</v>
      </c>
      <c r="F21" s="93">
        <f t="shared" si="1"/>
        <v>156.10311093615346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32719.5</v>
      </c>
      <c r="E22" s="247">
        <v>32719.5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853.41</v>
      </c>
      <c r="E23" s="247">
        <v>853.41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6685.1</v>
      </c>
      <c r="E24" s="247">
        <v>6685.1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47136</v>
      </c>
      <c r="E25" s="247">
        <v>47227.38</v>
      </c>
      <c r="F25" s="93">
        <f t="shared" si="1"/>
        <v>100.19386456211812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192351.16</v>
      </c>
      <c r="E26" s="247">
        <v>194708.89</v>
      </c>
      <c r="F26" s="93">
        <f t="shared" si="1"/>
        <v>101.22574254296153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368928.31</v>
      </c>
      <c r="E28" s="247">
        <v>389013.76000000001</v>
      </c>
      <c r="F28" s="93">
        <f t="shared" si="1"/>
        <v>105.44426910474829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300.45</v>
      </c>
      <c r="E29" s="104">
        <f t="shared" si="6"/>
        <v>300.45</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300.45</v>
      </c>
      <c r="E30" s="247">
        <v>300.45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159151.44999999998</v>
      </c>
      <c r="E35" s="104">
        <f t="shared" si="7"/>
        <v>144885</v>
      </c>
      <c r="F35" s="93">
        <f t="shared" si="1"/>
        <v>91.035928356292089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159045.26999999999</v>
      </c>
      <c r="E36" s="247">
        <v>172397.87</v>
      </c>
      <c r="F36" s="93">
        <f t="shared" si="1"/>
        <v>108.39547130197585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106.18</v>
      </c>
      <c r="E37" s="247">
        <v>106.18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27619.05</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1422.6100000000001</v>
      </c>
      <c r="E45" s="104">
        <f t="shared" si="9"/>
        <v>1422.6100000000001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294.47000000000003</v>
      </c>
      <c r="E47" s="247">
        <v>294.47000000000003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1128.1400000000001</v>
      </c>
      <c r="E48" s="247">
        <v>1128.1400000000001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44427.57</v>
      </c>
      <c r="E54" s="247"/>
      <c r="F54" s="93">
        <f t="shared" si="1"/>
        <v>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44427.57</v>
      </c>
      <c r="E55" s="247"/>
      <c r="F55" s="93">
        <f t="shared" si="1"/>
        <v>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211456.88</v>
      </c>
      <c r="E68" s="104">
        <f t="shared" si="13"/>
        <v>229993.93</v>
      </c>
      <c r="F68" s="93">
        <f t="shared" si="1"/>
        <v>108.7663499054748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96547.209999999992</v>
      </c>
      <c r="E69" s="104">
        <f t="shared" si="14"/>
        <v>98516.680000000008</v>
      </c>
      <c r="F69" s="93">
        <f t="shared" si="1"/>
        <v>102.03990358706379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96104.92</v>
      </c>
      <c r="E70" s="104">
        <f t="shared" si="15"/>
        <v>97876.83</v>
      </c>
      <c r="F70" s="93">
        <f t="shared" si="1"/>
        <v>101.84372454604822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96104.92</v>
      </c>
      <c r="E72" s="247">
        <v>97876.83</v>
      </c>
      <c r="F72" s="93">
        <f t="shared" si="1"/>
        <v>101.84372454604822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442.29</v>
      </c>
      <c r="E76" s="247">
        <v>639.85</v>
      </c>
      <c r="F76" s="93">
        <f t="shared" si="1"/>
        <v>144.66752583146805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3436.29</v>
      </c>
      <c r="E78" s="104">
        <f>E79+SUM(E82:E84)-E85+E86</f>
        <v>4291.76</v>
      </c>
      <c r="F78" s="93">
        <f t="shared" si="1"/>
        <v>124.89516309741029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3436.29</v>
      </c>
      <c r="E86" s="247">
        <v>4291.76</v>
      </c>
      <c r="F86" s="93">
        <f t="shared" si="1"/>
        <v>124.89516309741029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2200.88</v>
      </c>
      <c r="E146" s="104">
        <f t="shared" si="26"/>
        <v>394.99</v>
      </c>
      <c r="F146" s="93">
        <f t="shared" si="1"/>
        <v>17.946912144233217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2200.88</v>
      </c>
      <c r="E160" s="247">
        <v>394.99</v>
      </c>
      <c r="F160" s="93">
        <f t="shared" si="1"/>
        <v>17.946912144233217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109272.5</v>
      </c>
      <c r="E170" s="104">
        <f t="shared" si="29"/>
        <v>126790.5</v>
      </c>
      <c r="F170" s="93">
        <f t="shared" si="1"/>
        <v>116.03148093070077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109272.5</v>
      </c>
      <c r="E173" s="247">
        <v>126790.5</v>
      </c>
      <c r="F173" s="93">
        <f t="shared" si="1"/>
        <v>116.03148093070077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2438925.23</v>
      </c>
      <c r="E175" s="104">
        <f t="shared" si="30"/>
        <v>2402712.31</v>
      </c>
      <c r="F175" s="93">
        <f t="shared" si="1"/>
        <v>98.515209914819735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128689.93999999999</v>
      </c>
      <c r="E176" s="104">
        <f t="shared" si="31"/>
        <v>146740.76999999999</v>
      </c>
      <c r="F176" s="93">
        <f t="shared" si="1"/>
        <v>114.02660534304391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128682.10999999999</v>
      </c>
      <c r="E177" s="104">
        <f t="shared" si="32"/>
        <v>144744.16999999998</v>
      </c>
      <c r="F177" s="93">
        <f t="shared" si="1"/>
        <v>112.48196816169707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110987.29</v>
      </c>
      <c r="E178" s="247">
        <v>131235.84</v>
      </c>
      <c r="F178" s="93">
        <f t="shared" si="1"/>
        <v>118.24402596008967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14247.17</v>
      </c>
      <c r="E179" s="247">
        <v>12352.03</v>
      </c>
      <c r="F179" s="93">
        <f t="shared" si="1"/>
        <v>86.698130225160511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91.31</v>
      </c>
      <c r="E180" s="104">
        <f t="shared" si="33"/>
        <v>90.56</v>
      </c>
      <c r="F180" s="93">
        <f t="shared" si="1"/>
        <v>99.178622275763885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91.31</v>
      </c>
      <c r="E183" s="247">
        <v>90.56</v>
      </c>
      <c r="F183" s="93">
        <f t="shared" si="1"/>
        <v>99.178622275763885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3356.34</v>
      </c>
      <c r="E188" s="247">
        <v>1065.74</v>
      </c>
      <c r="F188" s="93">
        <f t="shared" si="1"/>
        <v>31.753040514369818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7.83</v>
      </c>
      <c r="E189" s="247">
        <v>1996.6</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2310235.29</v>
      </c>
      <c r="E237" s="104">
        <f t="shared" si="41"/>
        <v>2255971.54</v>
      </c>
      <c r="F237" s="93">
        <f t="shared" si="1"/>
        <v>97.651159159636933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2226241.5699999998</v>
      </c>
      <c r="E238" s="104">
        <f t="shared" si="42"/>
        <v>2171491.6</v>
      </c>
      <c r="F238" s="93">
        <f t="shared" si="1"/>
        <v>97.540699502794752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2226241.5699999998</v>
      </c>
      <c r="E239" s="104">
        <f t="shared" si="43"/>
        <v>2171491.6</v>
      </c>
      <c r="F239" s="93">
        <f t="shared" si="1"/>
        <v>97.540699502794752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2226241.42</v>
      </c>
      <c r="E240" s="247">
        <v>2171491.6</v>
      </c>
      <c r="F240" s="93">
        <f t="shared" si="1"/>
        <v>97.540706074905387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0.15</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81792.850000000006</v>
      </c>
      <c r="E245" s="104">
        <f t="shared" si="45"/>
        <v>84084.96</v>
      </c>
      <c r="F245" s="93">
        <f t="shared" si="1"/>
        <v>102.80233541195838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81792.850000000006</v>
      </c>
      <c r="E246" s="104">
        <f t="shared" si="46"/>
        <v>84084.96</v>
      </c>
      <c r="F246" s="93">
        <f t="shared" si="1"/>
        <v>102.80233541195838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81792.850000000006</v>
      </c>
      <c r="E247" s="247">
        <v>84084.96</v>
      </c>
      <c r="F247" s="93">
        <f t="shared" si="1"/>
        <v>102.80233541195838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2200.87</v>
      </c>
      <c r="E255" s="247">
        <v>394.98</v>
      </c>
      <c r="F255" s="93">
        <f t="shared" si="1"/>
        <v>17.946539323085872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1000.88</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1200</v>
      </c>
      <c r="E265" s="247">
        <v>394.99</v>
      </c>
      <c r="F265" s="93">
        <f t="shared" si="50"/>
        <v>32.915833333333332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3436.29</v>
      </c>
      <c r="E268" s="247">
        <v>1917.16</v>
      </c>
      <c r="F268" s="93">
        <f t="shared" si="50"/>
        <v>55.791565903925452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2374.6</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128682.11</v>
      </c>
      <c r="E288" s="247">
        <v>144744.17000000001</v>
      </c>
      <c r="F288" s="93">
        <f t="shared" si="50"/>
        <v>112.48196816169708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7.83</v>
      </c>
      <c r="E290" s="247">
        <v>1996.6</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1502517.02</v>
      </c>
      <c r="E114" s="81">
        <f t="shared" si="22"/>
        <v>1833885.13</v>
      </c>
      <c r="F114" s="63">
        <f t="shared" si="1"/>
        <v>122.05420009152374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1405592.24</v>
      </c>
      <c r="E115" s="81">
        <f t="shared" si="23"/>
        <v>1732730.51</v>
      </c>
      <c r="F115" s="63">
        <f t="shared" si="1"/>
        <v>123.27405208213158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1405592.24</v>
      </c>
      <c r="E117" s="249">
        <v>1732730.51</v>
      </c>
      <c r="F117" s="63">
        <f t="shared" si="1"/>
        <v>123.27405208213158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96924.78</v>
      </c>
      <c r="E126" s="249">
        <v>101154.62</v>
      </c>
      <c r="F126" s="63">
        <f t="shared" si="1"/>
        <v>104.36404395243403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1502517.02</v>
      </c>
      <c r="E141" s="106">
        <f t="shared" si="28"/>
        <v>1833885.13</v>
      </c>
      <c r="F141" s="82">
        <f t="shared" si="1"/>
        <v>122.05420009152374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J100" sqref="J10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128689.94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1855673.4899999998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1826381.3599999999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1563143.89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245152.45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907.39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12584.37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4593.26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29292.13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1837622.6600000004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1810319.3000000003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1542895.34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247047.59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908.14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12584.37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6883.86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27303.360000000001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146740.76999999932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146740.77000000002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144744.17000000001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1996.6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13617</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2025-01-28T12:47:16Z</cp:lastPrinted>
  <dcterms:created xsi:type="dcterms:W3CDTF">2022-04-01T05:14:30Z</dcterms:created>
  <dcterms:modified xsi:type="dcterms:W3CDTF">2025-01-28T12:47:32Z</dcterms:modified>
</cp:coreProperties>
</file>