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7400" windowHeight="11700"/>
  </bookViews>
  <sheets>
    <sheet name="2021." sheetId="1" r:id="rId1"/>
    <sheet name="DVORANA" sheetId="4" r:id="rId2"/>
    <sheet name="BORAVAK" sheetId="2" r:id="rId3"/>
    <sheet name="PLAN NABAVE" sheetId="3" r:id="rId4"/>
    <sheet name="List2" sheetId="5" r:id="rId5"/>
  </sheets>
  <definedNames>
    <definedName name="_xlnm.Print_Area" localSheetId="0">'2021.'!$A$1:$E$133</definedName>
  </definedNames>
  <calcPr calcId="144525"/>
</workbook>
</file>

<file path=xl/calcChain.xml><?xml version="1.0" encoding="utf-8"?>
<calcChain xmlns="http://schemas.openxmlformats.org/spreadsheetml/2006/main">
  <c r="C24" i="2" l="1"/>
  <c r="C76" i="1"/>
  <c r="C46" i="1"/>
  <c r="C41" i="1"/>
  <c r="C30" i="1"/>
  <c r="E76" i="1" l="1"/>
  <c r="E54" i="1"/>
  <c r="D54" i="1"/>
  <c r="B18" i="3" l="1"/>
  <c r="C21" i="4" l="1"/>
  <c r="C12" i="4"/>
  <c r="C13" i="2" l="1"/>
  <c r="D79" i="1"/>
  <c r="D73" i="1"/>
  <c r="D76" i="1" s="1"/>
  <c r="E114" i="1"/>
  <c r="D114" i="1"/>
  <c r="E108" i="1"/>
  <c r="D108" i="1"/>
  <c r="E70" i="1"/>
  <c r="D70" i="1"/>
  <c r="E27" i="1"/>
  <c r="E30" i="1" s="1"/>
  <c r="D27" i="1"/>
  <c r="D30" i="1" s="1"/>
  <c r="E46" i="1"/>
  <c r="D46" i="1"/>
  <c r="E41" i="1"/>
  <c r="D41" i="1"/>
  <c r="E24" i="1"/>
  <c r="D24" i="1"/>
  <c r="E19" i="1"/>
  <c r="D19" i="1"/>
  <c r="E58" i="1" l="1"/>
  <c r="D58" i="1"/>
  <c r="D116" i="1"/>
  <c r="E116" i="1"/>
  <c r="C70" i="1"/>
  <c r="C24" i="1"/>
  <c r="C108" i="1" l="1"/>
  <c r="C19" i="1" l="1"/>
  <c r="C54" i="1"/>
  <c r="C58" i="1" l="1"/>
  <c r="C114" i="1"/>
  <c r="C116" i="1" l="1"/>
</calcChain>
</file>

<file path=xl/sharedStrings.xml><?xml version="1.0" encoding="utf-8"?>
<sst xmlns="http://schemas.openxmlformats.org/spreadsheetml/2006/main" count="310" uniqueCount="174">
  <si>
    <t>JUBILARNE NAGRADE</t>
  </si>
  <si>
    <t>POMOĆI</t>
  </si>
  <si>
    <t>BRUTO PLAĆA (OSNOVNI DIO)</t>
  </si>
  <si>
    <t xml:space="preserve">            PRIHOD IZ PRORAČUNA ŽUPANIJE MEĐIMURSKE</t>
  </si>
  <si>
    <t>MATERIJALNI TROŠKOVI</t>
  </si>
  <si>
    <t>ENERGENTI</t>
  </si>
  <si>
    <t>INVESTICIJSKO ODRŽAVANJE</t>
  </si>
  <si>
    <t>Ukupni PRIHOD - MZOŠ-a</t>
  </si>
  <si>
    <t>Ukupni PRIHOD - ŽUPANIJA MEĐIMURSKA</t>
  </si>
  <si>
    <t xml:space="preserve">       PRIHOD IZ PRORAČUNA OPĆINE SVETI JURAJ NA BREGU</t>
  </si>
  <si>
    <t>OSIGURANJE UČENIKA</t>
  </si>
  <si>
    <t>ŠKOLSKA KUHINJA</t>
  </si>
  <si>
    <t>ŠKOLSKI ŠPORTSKI KLUB</t>
  </si>
  <si>
    <t>ŠKOLSKA KNJIŽNICA</t>
  </si>
  <si>
    <t>Ukupno OSTALI PRIHODI</t>
  </si>
  <si>
    <t>SVEUKUPNI PRIHODI</t>
  </si>
  <si>
    <t xml:space="preserve">                           RASHODI MZOŠ-a</t>
  </si>
  <si>
    <t>Ukupni RASHOD MZOŠ-a</t>
  </si>
  <si>
    <t>SITNI INVENTAR</t>
  </si>
  <si>
    <t>RAČUNALNE USLUGE</t>
  </si>
  <si>
    <t>ČLANARINE</t>
  </si>
  <si>
    <t>USLUGE PLATNOG PROMETA</t>
  </si>
  <si>
    <t xml:space="preserve">NAGRADE UČENICIMA </t>
  </si>
  <si>
    <t>SVEUKUPNI RASHODI</t>
  </si>
  <si>
    <t>Martina Marciuš</t>
  </si>
  <si>
    <t>Mladen Beuk, dipl.ing.</t>
  </si>
  <si>
    <t>OSNOVNA ŠKOLA IVANA GORANA KOVAČIĆA</t>
  </si>
  <si>
    <t>SVETI JURAJ NA BREGU</t>
  </si>
  <si>
    <t>PLEŠKOVEC 31</t>
  </si>
  <si>
    <t>40 311  LOPATINEC</t>
  </si>
  <si>
    <t xml:space="preserve">SUFINANCIRANJE ŠKOLSKE KUHINJE </t>
  </si>
  <si>
    <t xml:space="preserve">PRIHODI PO POSEBNIM PROPISIMA - UPLATA UČENIKA </t>
  </si>
  <si>
    <t>PRIHOD IZ PRORAČUNA MZOŠ-a</t>
  </si>
  <si>
    <t xml:space="preserve">Ukupni PRIHOD - OPĆINA </t>
  </si>
  <si>
    <t xml:space="preserve">        PLANIRANI PRIHODI</t>
  </si>
  <si>
    <t xml:space="preserve">        PLANIRANI RASHODI</t>
  </si>
  <si>
    <t>PROJEKT ŠKOLA JEDNAKIH MOGUĆNOSTI</t>
  </si>
  <si>
    <t>VLASTITI PRIHODI - NAJAM DVORANE</t>
  </si>
  <si>
    <t>NAJAM ŠKOLSKE DVORANE</t>
  </si>
  <si>
    <t>UKUPNO VLASTITI PRIHODI</t>
  </si>
  <si>
    <t>Računovođa:</t>
  </si>
  <si>
    <t>TROŠAK DOMAĆINSTVA, NATJECANJA I SLIČNO</t>
  </si>
  <si>
    <t>RADNA ODJEĆA I OBUĆA</t>
  </si>
  <si>
    <t>NAKNADA ZBOG NEZAPOŠLJAVANJA OSOBA S INVALIDITETOM</t>
  </si>
  <si>
    <t>RASHODI PROTOKOLA I REPREZENTACIJE</t>
  </si>
  <si>
    <t>Predsjednica Školskog odbora:</t>
  </si>
  <si>
    <t>Irena Šestak</t>
  </si>
  <si>
    <t>PRODUŽENI BORAVAK UČENIKA</t>
  </si>
  <si>
    <t>RASHODI ZA OSTALE PLAĆE</t>
  </si>
  <si>
    <t>Plaća - PRODUŽENI BORAVAK</t>
  </si>
  <si>
    <t xml:space="preserve">              RASHODI ZA REDOVNO POSLOVANJE</t>
  </si>
  <si>
    <t>Ukupni REDOVNI RASHODI</t>
  </si>
  <si>
    <t>Ukupni RASHODI ZA OSTALE PLAĆE</t>
  </si>
  <si>
    <t>KONTO</t>
  </si>
  <si>
    <t>PRIJEVOZ NA POSAO I S POSLA</t>
  </si>
  <si>
    <t>DAR DJECI, REGRES, BOŽIĆNICA</t>
  </si>
  <si>
    <t>OPREMA, UDŽBENICI, KNJIGE</t>
  </si>
  <si>
    <t>PRIHODI IZ EU FONDOVA, PROJEKTI I SLIČNO</t>
  </si>
  <si>
    <t>PROJEKT "Škola jednakih mogućnosti"</t>
  </si>
  <si>
    <t>PROJEKT "Školsko voće i mlijeko"</t>
  </si>
  <si>
    <t>KAMATE PO ŽIRO RAČUNU</t>
  </si>
  <si>
    <t>NAJAMNINE</t>
  </si>
  <si>
    <t>PRISTOJBE I NAKNADE</t>
  </si>
  <si>
    <t>SLUŽBENA PUTOVANJA - škola</t>
  </si>
  <si>
    <t>SLUŽBENA PUTOVANJA - projekti</t>
  </si>
  <si>
    <t>NAKNADE ZA PRIJEVOZ - projekti</t>
  </si>
  <si>
    <t>OSTALE NAKNADE TROŠKOVA ZAPOSLENIMA</t>
  </si>
  <si>
    <t>STRUČNO USAVRŠAVANJE ZAPOSLENIKA</t>
  </si>
  <si>
    <t>UREDSKI MATERIJAL I OSTALI MATERIJALNI RASHODI</t>
  </si>
  <si>
    <t>NAMIRNICE - užina</t>
  </si>
  <si>
    <t>NAMIRNICE - boravak</t>
  </si>
  <si>
    <t>ENERGIJA (energenti)</t>
  </si>
  <si>
    <t>MATERIJAL ZA INVESTICIJSKO ODRŽAVANJE</t>
  </si>
  <si>
    <t>USLUGE TELEFONA, POŠTE I PRIJEVOZA</t>
  </si>
  <si>
    <t>USLUGE TEKUĆEG I INVESTICIJSKOG ODRŽAVANJA</t>
  </si>
  <si>
    <t>KOMUNALNE USLUGE</t>
  </si>
  <si>
    <t>ZDRAVSTVENE  USLUGE</t>
  </si>
  <si>
    <t>INTELEKTUALNE USLUGE</t>
  </si>
  <si>
    <t>UREĐENJE PROSTORA</t>
  </si>
  <si>
    <t>ULAGANJA U ŠKOLI</t>
  </si>
  <si>
    <t>POSTROJENJA I OPREMA</t>
  </si>
  <si>
    <t>KNJIGE</t>
  </si>
  <si>
    <t>PREKOVREMENI RAD</t>
  </si>
  <si>
    <t>PLAĆA ZA POSEBNE UVJETE RADA</t>
  </si>
  <si>
    <t>OSTALI RASHODI ZA ZAPOSLENE</t>
  </si>
  <si>
    <t>DOPRINOSI ZA MIROVINSKO OSIGURANJE</t>
  </si>
  <si>
    <t>DOPRINOSI ZA ZDRAVSTVENO OSIGURANJE</t>
  </si>
  <si>
    <t>Ravnatelj Škole:</t>
  </si>
  <si>
    <t>PLANIRANI VIŠAK IZ 2019.</t>
  </si>
  <si>
    <t>2021.</t>
  </si>
  <si>
    <t>2022.</t>
  </si>
  <si>
    <t>IZLETI, ISPITI, VJEŽBENICE, ČASOPISI</t>
  </si>
  <si>
    <t xml:space="preserve">IZLETI, ISPITI, VJEŽBENICE, ČASOPISI </t>
  </si>
  <si>
    <t>NAZIV</t>
  </si>
  <si>
    <t>IZNOS</t>
  </si>
  <si>
    <t>PRIHODI</t>
  </si>
  <si>
    <t>UKUPNO PRIHODI</t>
  </si>
  <si>
    <t>RASHODI</t>
  </si>
  <si>
    <t>Plaća djelatnika</t>
  </si>
  <si>
    <t>Ostali rashodi za zaposlene</t>
  </si>
  <si>
    <t>Uredski materijal i slično</t>
  </si>
  <si>
    <t>Namirnice za prehranu</t>
  </si>
  <si>
    <t>Sredstva za čišćenje i higijenu</t>
  </si>
  <si>
    <t>Održavanje</t>
  </si>
  <si>
    <t>UKUPNO RASHODI</t>
  </si>
  <si>
    <t>Sufinanciranje Općine</t>
  </si>
  <si>
    <t>Uplata roditelja</t>
  </si>
  <si>
    <t>Ravnatelj:</t>
  </si>
  <si>
    <t>Najam  sportske dvorane</t>
  </si>
  <si>
    <t>Usluge održavanja prostorija</t>
  </si>
  <si>
    <t>Materijal za održavanje prostorija</t>
  </si>
  <si>
    <t>Ulaganja u opremu i postrojenja</t>
  </si>
  <si>
    <t>VRSTA NABAVE</t>
  </si>
  <si>
    <t>IZNOS S PDV-om</t>
  </si>
  <si>
    <t>NAČIN NABAVE</t>
  </si>
  <si>
    <t>Materijal i sirovine</t>
  </si>
  <si>
    <t>UREDSKI MATERIJAL</t>
  </si>
  <si>
    <t>bagatelna nabava</t>
  </si>
  <si>
    <t>LITERATURA (PUBLIKACIJE,ČASOPISI,GLASILA I OSTALO)</t>
  </si>
  <si>
    <t>MATERIJAL I SREDSTVA ZA ČIŠĆENJE I ODRŽAVANJE</t>
  </si>
  <si>
    <t>MATERIJAL ZA HIGIJENSKE POTREBE I NJEGU</t>
  </si>
  <si>
    <t>MATERIJAL ZA NASTAVU</t>
  </si>
  <si>
    <t>PEDAGOŠKA DOKUMENTACIJA</t>
  </si>
  <si>
    <t>OSTALI MATERIJAL ZA  REDOVNO POSLOVANJE</t>
  </si>
  <si>
    <t>MATERIJAL ZA TEKUĆE ODRŽAVANJE</t>
  </si>
  <si>
    <t>Namirnice za školsku kuhinju</t>
  </si>
  <si>
    <t>MLIJEKO I MLIJEČNI PROIZVODI</t>
  </si>
  <si>
    <t>RIBE I RIBLJI PROIZVODI</t>
  </si>
  <si>
    <t>KRUH</t>
  </si>
  <si>
    <t>PECIVO</t>
  </si>
  <si>
    <t>SUHOMESNATI PROIZVODI</t>
  </si>
  <si>
    <t>SVINJETINA I JUNETINA</t>
  </si>
  <si>
    <t>PILETINA I PURETINA</t>
  </si>
  <si>
    <t>POVRĆE</t>
  </si>
  <si>
    <t>VOĆE</t>
  </si>
  <si>
    <t>SOKOVI I ČAJEVI</t>
  </si>
  <si>
    <t>TJESTENINA, RIŽA, KAŠA</t>
  </si>
  <si>
    <t>ZAČINI I KONZERVIRANA HRANA</t>
  </si>
  <si>
    <t>OSTALA PREHRAMBENA ROBA</t>
  </si>
  <si>
    <t>OSTALA NEPREHRAMBENA ROBA ZA KUHINJU</t>
  </si>
  <si>
    <t>Usluge</t>
  </si>
  <si>
    <t>USLUGE TELEFONA,FAXA,INTERNETA</t>
  </si>
  <si>
    <t>USLUGE MOBITELA</t>
  </si>
  <si>
    <t>POŠTANSKE USLUGE</t>
  </si>
  <si>
    <t>USLUGE TEKUĆEG ODRŽAVANJA</t>
  </si>
  <si>
    <t>ODVOZ SMEĆA, FEKALIJA</t>
  </si>
  <si>
    <t>DIMNJAČARSKE USLUGE</t>
  </si>
  <si>
    <t>DERATIZACIJA I DEZINSEKCIJA</t>
  </si>
  <si>
    <t>OSTALE KOMUNALNE USLUGE</t>
  </si>
  <si>
    <t>LABORATORIJSKE USLUGE</t>
  </si>
  <si>
    <t>SANITARNI PREGLED KUHINJE I DJELATNIKA</t>
  </si>
  <si>
    <t>PRAVNE USLUGE</t>
  </si>
  <si>
    <t>Investicije</t>
  </si>
  <si>
    <r>
      <rPr>
        <sz val="12"/>
        <color theme="1"/>
        <rFont val="Calibri"/>
        <family val="2"/>
        <charset val="238"/>
        <scheme val="minor"/>
      </rPr>
      <t>ULAGANJA U OPREMU ŠKOLE</t>
    </r>
    <r>
      <rPr>
        <sz val="11"/>
        <color theme="1"/>
        <rFont val="Calibri"/>
        <family val="2"/>
        <charset val="238"/>
        <scheme val="minor"/>
      </rPr>
      <t xml:space="preserve"> prema potrebi</t>
    </r>
  </si>
  <si>
    <t xml:space="preserve">ENERGIJA </t>
  </si>
  <si>
    <t>zajednička nabava</t>
  </si>
  <si>
    <t xml:space="preserve">Ukupni PRIHOD - EU </t>
  </si>
  <si>
    <t>Ukupno ULAGANJA</t>
  </si>
  <si>
    <t>FINANCIJSKI PLAN ŠKOLE ZA 2021. GODINU TE PROJEKCIJA ZA 2022. I 2023. GODINU</t>
  </si>
  <si>
    <t>2023.</t>
  </si>
  <si>
    <t>TEHNIČKA PODRŠKA</t>
  </si>
  <si>
    <t>Školski obroci svima</t>
  </si>
  <si>
    <t>TEKUĆE DONACIJE</t>
  </si>
  <si>
    <t>ŠKOLA JEDNAKIH MOGUĆNOSTI</t>
  </si>
  <si>
    <t>OSTALI PRIHODI</t>
  </si>
  <si>
    <t>POSTROJENJA I OPREMA - MZOŠ</t>
  </si>
  <si>
    <t>FINANCIJSKI PLAN VLASTITIH PRIHODA ŠKOLE ZA 2021. GODINU</t>
  </si>
  <si>
    <t>FINANCIJSKI PLAN PRODUŽENOG BORAVKA ZA 2021. GODINU</t>
  </si>
  <si>
    <t>OSTALI TROŠKOVI - boravak</t>
  </si>
  <si>
    <t>PLAN NABAVE ZA 2021. GODINU</t>
  </si>
  <si>
    <t>ULJE</t>
  </si>
  <si>
    <t>OPREMA - MZOŠ</t>
  </si>
  <si>
    <t>U Pleškovcu, 28. prosinca 2020.</t>
  </si>
  <si>
    <t>Usvojeno na Sjednici Školskog odbora 28.12.2020.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</si>
</sst>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sz val="10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sz val="9"/>
      <color theme="1"/>
      <name val="Arial Black"/>
      <family val="2"/>
      <charset val="238"/>
    </font>
    <font>
      <sz val="9"/>
      <color theme="1"/>
      <name val="Arial Black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Arial Black"/>
      <family val="2"/>
      <charset val="238"/>
    </font>
    <font>
      <sz val="10"/>
      <name val="Arial Black"/>
      <family val="2"/>
      <charset val="238"/>
    </font>
    <font>
      <sz val="9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5" fillId="0" borderId="0" xfId="1" applyFont="1" applyAlignment="1"/>
    <xf numFmtId="43" fontId="0" fillId="0" borderId="0" xfId="1" applyFont="1" applyAlignment="1"/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0" fillId="0" borderId="17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43" fontId="0" fillId="0" borderId="16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3" fontId="0" fillId="0" borderId="19" xfId="1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0" fillId="0" borderId="17" xfId="1" applyFont="1" applyBorder="1" applyAlignment="1">
      <alignment vertical="center" wrapText="1"/>
    </xf>
    <xf numFmtId="43" fontId="0" fillId="0" borderId="16" xfId="1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6" fillId="3" borderId="21" xfId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3" fontId="6" fillId="3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center" vertical="center" wrapText="1"/>
    </xf>
    <xf numFmtId="43" fontId="2" fillId="3" borderId="10" xfId="0" applyNumberFormat="1" applyFont="1" applyFill="1" applyBorder="1" applyAlignment="1">
      <alignment horizontal="center" vertical="center" wrapText="1"/>
    </xf>
    <xf numFmtId="43" fontId="2" fillId="3" borderId="8" xfId="0" applyNumberFormat="1" applyFont="1" applyFill="1" applyBorder="1" applyAlignment="1">
      <alignment horizontal="center" vertical="center" wrapText="1"/>
    </xf>
    <xf numFmtId="43" fontId="2" fillId="3" borderId="10" xfId="1" applyFont="1" applyFill="1" applyBorder="1" applyAlignment="1">
      <alignment horizontal="center" vertical="center" wrapText="1"/>
    </xf>
    <xf numFmtId="43" fontId="2" fillId="3" borderId="4" xfId="0" applyNumberFormat="1" applyFont="1" applyFill="1" applyBorder="1" applyAlignment="1">
      <alignment horizontal="center" vertical="center" wrapText="1"/>
    </xf>
    <xf numFmtId="43" fontId="2" fillId="3" borderId="2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3" fontId="0" fillId="0" borderId="21" xfId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28" xfId="1" applyFont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43" fontId="0" fillId="0" borderId="31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0" fillId="0" borderId="30" xfId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3" fontId="5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2" fillId="3" borderId="36" xfId="0" applyNumberFormat="1" applyFont="1" applyFill="1" applyBorder="1" applyAlignment="1">
      <alignment horizontal="center" vertical="center" wrapText="1"/>
    </xf>
    <xf numFmtId="43" fontId="2" fillId="3" borderId="2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3" fontId="0" fillId="0" borderId="26" xfId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21" xfId="1" applyFont="1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43" fontId="0" fillId="0" borderId="25" xfId="1" applyFont="1" applyBorder="1" applyAlignment="1">
      <alignment vertical="center" wrapText="1"/>
    </xf>
    <xf numFmtId="43" fontId="0" fillId="0" borderId="21" xfId="1" applyFont="1" applyBorder="1" applyAlignment="1">
      <alignment vertical="center" wrapText="1"/>
    </xf>
    <xf numFmtId="43" fontId="0" fillId="0" borderId="24" xfId="1" applyFont="1" applyBorder="1" applyAlignment="1">
      <alignment horizontal="center" vertical="center" wrapText="1"/>
    </xf>
    <xf numFmtId="43" fontId="0" fillId="0" borderId="11" xfId="1" applyFont="1" applyBorder="1" applyAlignment="1">
      <alignment horizontal="center" vertical="center" wrapText="1"/>
    </xf>
    <xf numFmtId="43" fontId="0" fillId="0" borderId="15" xfId="1" applyFont="1" applyBorder="1" applyAlignment="1">
      <alignment horizontal="center" vertical="center" wrapText="1"/>
    </xf>
    <xf numFmtId="43" fontId="0" fillId="0" borderId="16" xfId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22" xfId="1" applyFont="1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3" fontId="0" fillId="0" borderId="25" xfId="1" applyFont="1" applyBorder="1" applyAlignment="1">
      <alignment horizontal="center" vertical="center" wrapText="1"/>
    </xf>
    <xf numFmtId="43" fontId="0" fillId="0" borderId="21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43" fontId="0" fillId="0" borderId="29" xfId="1" applyFont="1" applyFill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78" zoomScaleNormal="100" workbookViewId="0">
      <selection activeCell="C116" sqref="C116"/>
    </sheetView>
  </sheetViews>
  <sheetFormatPr defaultRowHeight="15" x14ac:dyDescent="0.25"/>
  <cols>
    <col min="2" max="2" width="38.7109375" customWidth="1"/>
    <col min="3" max="5" width="17.28515625" customWidth="1"/>
    <col min="8" max="8" width="12.28515625" bestFit="1" customWidth="1"/>
  </cols>
  <sheetData>
    <row r="1" spans="1:5" x14ac:dyDescent="0.25">
      <c r="A1" s="109" t="s">
        <v>26</v>
      </c>
      <c r="B1" s="109"/>
    </row>
    <row r="2" spans="1:5" x14ac:dyDescent="0.25">
      <c r="A2" s="109" t="s">
        <v>27</v>
      </c>
      <c r="B2" s="109"/>
    </row>
    <row r="3" spans="1:5" x14ac:dyDescent="0.25">
      <c r="A3" s="109" t="s">
        <v>28</v>
      </c>
      <c r="B3" s="109"/>
    </row>
    <row r="4" spans="1:5" x14ac:dyDescent="0.25">
      <c r="A4" s="109" t="s">
        <v>29</v>
      </c>
      <c r="B4" s="109"/>
    </row>
    <row r="5" spans="1:5" ht="25.5" customHeight="1" x14ac:dyDescent="0.25"/>
    <row r="6" spans="1:5" ht="15" customHeight="1" x14ac:dyDescent="0.25">
      <c r="A6" s="111" t="s">
        <v>158</v>
      </c>
      <c r="B6" s="111"/>
      <c r="C6" s="111"/>
      <c r="D6" s="111"/>
      <c r="E6" s="111"/>
    </row>
    <row r="7" spans="1:5" ht="42" customHeight="1" x14ac:dyDescent="0.25">
      <c r="A7" s="111"/>
      <c r="B7" s="111"/>
      <c r="C7" s="111"/>
      <c r="D7" s="111"/>
      <c r="E7" s="111"/>
    </row>
    <row r="8" spans="1:5" ht="25.5" customHeight="1" x14ac:dyDescent="0.25">
      <c r="A8" s="14"/>
      <c r="B8" s="14"/>
      <c r="C8" s="14"/>
    </row>
    <row r="9" spans="1:5" ht="24" customHeight="1" x14ac:dyDescent="0.4">
      <c r="A9" s="110" t="s">
        <v>34</v>
      </c>
      <c r="B9" s="110"/>
      <c r="C9" s="110"/>
      <c r="D9" s="110"/>
      <c r="E9" s="110"/>
    </row>
    <row r="10" spans="1:5" ht="33.75" customHeight="1" thickBot="1" x14ac:dyDescent="0.3"/>
    <row r="11" spans="1:5" s="1" customFormat="1" ht="26.25" customHeight="1" thickBot="1" x14ac:dyDescent="0.3">
      <c r="A11" s="50" t="s">
        <v>53</v>
      </c>
      <c r="B11" s="23" t="s">
        <v>32</v>
      </c>
      <c r="C11" s="24" t="s">
        <v>89</v>
      </c>
      <c r="D11" s="51" t="s">
        <v>90</v>
      </c>
      <c r="E11" s="24" t="s">
        <v>159</v>
      </c>
    </row>
    <row r="12" spans="1:5" s="1" customFormat="1" ht="21" customHeight="1" x14ac:dyDescent="0.25">
      <c r="A12" s="6">
        <v>636111</v>
      </c>
      <c r="B12" s="21" t="s">
        <v>2</v>
      </c>
      <c r="C12" s="17">
        <v>6070000</v>
      </c>
      <c r="D12" s="97">
        <v>6520410</v>
      </c>
      <c r="E12" s="99">
        <v>6630200</v>
      </c>
    </row>
    <row r="13" spans="1:5" s="1" customFormat="1" ht="21" customHeight="1" x14ac:dyDescent="0.25">
      <c r="A13" s="6">
        <v>636112</v>
      </c>
      <c r="B13" s="21" t="s">
        <v>54</v>
      </c>
      <c r="C13" s="17">
        <v>215000</v>
      </c>
      <c r="D13" s="107"/>
      <c r="E13" s="108"/>
    </row>
    <row r="14" spans="1:5" s="1" customFormat="1" ht="21" customHeight="1" x14ac:dyDescent="0.25">
      <c r="A14" s="11">
        <v>636113</v>
      </c>
      <c r="B14" s="19" t="s">
        <v>0</v>
      </c>
      <c r="C14" s="13">
        <v>47000</v>
      </c>
      <c r="D14" s="107"/>
      <c r="E14" s="108"/>
    </row>
    <row r="15" spans="1:5" s="1" customFormat="1" ht="21" customHeight="1" x14ac:dyDescent="0.25">
      <c r="A15" s="11">
        <v>636114</v>
      </c>
      <c r="B15" s="19" t="s">
        <v>1</v>
      </c>
      <c r="C15" s="13">
        <v>38000</v>
      </c>
      <c r="D15" s="107"/>
      <c r="E15" s="108"/>
    </row>
    <row r="16" spans="1:5" s="1" customFormat="1" ht="21" customHeight="1" x14ac:dyDescent="0.25">
      <c r="A16" s="11">
        <v>636115</v>
      </c>
      <c r="B16" s="19" t="s">
        <v>55</v>
      </c>
      <c r="C16" s="13">
        <v>158000</v>
      </c>
      <c r="D16" s="107"/>
      <c r="E16" s="108"/>
    </row>
    <row r="17" spans="1:5" s="1" customFormat="1" ht="21" customHeight="1" x14ac:dyDescent="0.25">
      <c r="A17" s="12">
        <v>636116</v>
      </c>
      <c r="B17" s="25" t="s">
        <v>43</v>
      </c>
      <c r="C17" s="26">
        <v>10900</v>
      </c>
      <c r="D17" s="107"/>
      <c r="E17" s="108"/>
    </row>
    <row r="18" spans="1:5" s="1" customFormat="1" ht="21" customHeight="1" thickBot="1" x14ac:dyDescent="0.3">
      <c r="A18" s="12">
        <v>636117</v>
      </c>
      <c r="B18" s="25" t="s">
        <v>56</v>
      </c>
      <c r="C18" s="26">
        <v>80000</v>
      </c>
      <c r="D18" s="114"/>
      <c r="E18" s="115"/>
    </row>
    <row r="19" spans="1:5" s="1" customFormat="1" ht="21" customHeight="1" thickBot="1" x14ac:dyDescent="0.3">
      <c r="A19" s="112" t="s">
        <v>7</v>
      </c>
      <c r="B19" s="113"/>
      <c r="C19" s="35">
        <f>SUM(C12:C18)</f>
        <v>6618900</v>
      </c>
      <c r="D19" s="57">
        <f>D12</f>
        <v>6520410</v>
      </c>
      <c r="E19" s="56">
        <f>E12</f>
        <v>6630200</v>
      </c>
    </row>
    <row r="20" spans="1:5" s="1" customFormat="1" ht="21" customHeight="1" thickBot="1" x14ac:dyDescent="0.3">
      <c r="B20" s="105"/>
      <c r="C20" s="106"/>
      <c r="E20" s="4"/>
    </row>
    <row r="21" spans="1:5" s="1" customFormat="1" ht="26.25" customHeight="1" thickBot="1" x14ac:dyDescent="0.3">
      <c r="A21" s="30" t="s">
        <v>53</v>
      </c>
      <c r="B21" s="34" t="s">
        <v>9</v>
      </c>
      <c r="C21" s="24" t="s">
        <v>89</v>
      </c>
      <c r="D21" s="51" t="s">
        <v>90</v>
      </c>
      <c r="E21" s="24" t="s">
        <v>159</v>
      </c>
    </row>
    <row r="22" spans="1:5" s="1" customFormat="1" ht="21" customHeight="1" x14ac:dyDescent="0.25">
      <c r="A22" s="6">
        <v>636131</v>
      </c>
      <c r="B22" s="21" t="s">
        <v>30</v>
      </c>
      <c r="C22" s="17">
        <v>25000</v>
      </c>
      <c r="D22" s="97">
        <v>145320</v>
      </c>
      <c r="E22" s="99">
        <v>140320</v>
      </c>
    </row>
    <row r="23" spans="1:5" s="1" customFormat="1" ht="21" customHeight="1" thickBot="1" x14ac:dyDescent="0.3">
      <c r="A23" s="12">
        <v>636133</v>
      </c>
      <c r="B23" s="31" t="s">
        <v>47</v>
      </c>
      <c r="C23" s="26">
        <v>60000</v>
      </c>
      <c r="D23" s="114"/>
      <c r="E23" s="115"/>
    </row>
    <row r="24" spans="1:5" s="1" customFormat="1" ht="21" customHeight="1" thickBot="1" x14ac:dyDescent="0.3">
      <c r="A24" s="27"/>
      <c r="B24" s="22" t="s">
        <v>33</v>
      </c>
      <c r="C24" s="37">
        <f>C22+C23</f>
        <v>85000</v>
      </c>
      <c r="D24" s="57">
        <f>D22</f>
        <v>145320</v>
      </c>
      <c r="E24" s="56">
        <f>E22</f>
        <v>140320</v>
      </c>
    </row>
    <row r="25" spans="1:5" s="1" customFormat="1" ht="21" customHeight="1" thickBot="1" x14ac:dyDescent="0.3">
      <c r="B25" s="18"/>
      <c r="C25" s="15"/>
    </row>
    <row r="26" spans="1:5" s="1" customFormat="1" ht="26.25" customHeight="1" thickBot="1" x14ac:dyDescent="0.3">
      <c r="A26" s="30" t="s">
        <v>53</v>
      </c>
      <c r="B26" s="34" t="s">
        <v>57</v>
      </c>
      <c r="C26" s="24" t="s">
        <v>89</v>
      </c>
      <c r="D26" s="51" t="s">
        <v>90</v>
      </c>
      <c r="E26" s="24" t="s">
        <v>159</v>
      </c>
    </row>
    <row r="27" spans="1:5" s="1" customFormat="1" ht="21.75" customHeight="1" x14ac:dyDescent="0.25">
      <c r="A27" s="38">
        <v>636131</v>
      </c>
      <c r="B27" s="21" t="s">
        <v>58</v>
      </c>
      <c r="C27" s="17">
        <v>134659</v>
      </c>
      <c r="D27" s="107">
        <f>140320+28540</f>
        <v>168860</v>
      </c>
      <c r="E27" s="108">
        <f>145300+29000</f>
        <v>174300</v>
      </c>
    </row>
    <row r="28" spans="1:5" s="1" customFormat="1" ht="21.75" customHeight="1" x14ac:dyDescent="0.25">
      <c r="A28" s="90">
        <v>63813</v>
      </c>
      <c r="B28" s="31" t="s">
        <v>59</v>
      </c>
      <c r="C28" s="26">
        <v>26165</v>
      </c>
      <c r="D28" s="107"/>
      <c r="E28" s="108"/>
    </row>
    <row r="29" spans="1:5" s="1" customFormat="1" ht="21.75" customHeight="1" thickBot="1" x14ac:dyDescent="0.3">
      <c r="A29" s="12">
        <v>63813</v>
      </c>
      <c r="B29" s="31" t="s">
        <v>161</v>
      </c>
      <c r="C29" s="26">
        <v>7000</v>
      </c>
      <c r="D29" s="114"/>
      <c r="E29" s="115"/>
    </row>
    <row r="30" spans="1:5" s="1" customFormat="1" ht="21.75" customHeight="1" thickBot="1" x14ac:dyDescent="0.3">
      <c r="A30" s="27"/>
      <c r="B30" s="22" t="s">
        <v>156</v>
      </c>
      <c r="C30" s="37">
        <f>SUM(C27:C29)</f>
        <v>167824</v>
      </c>
      <c r="D30" s="57">
        <f>D27</f>
        <v>168860</v>
      </c>
      <c r="E30" s="56">
        <f>E27</f>
        <v>174300</v>
      </c>
    </row>
    <row r="31" spans="1:5" s="1" customFormat="1" ht="21" customHeight="1" thickBot="1" x14ac:dyDescent="0.3">
      <c r="B31" s="18"/>
      <c r="C31" s="15"/>
    </row>
    <row r="32" spans="1:5" s="1" customFormat="1" ht="26.25" customHeight="1" thickBot="1" x14ac:dyDescent="0.3">
      <c r="A32" s="30" t="s">
        <v>53</v>
      </c>
      <c r="B32" s="34" t="s">
        <v>31</v>
      </c>
      <c r="C32" s="24" t="s">
        <v>89</v>
      </c>
      <c r="D32" s="51" t="s">
        <v>90</v>
      </c>
      <c r="E32" s="24" t="s">
        <v>159</v>
      </c>
    </row>
    <row r="33" spans="1:5" s="1" customFormat="1" ht="21" customHeight="1" x14ac:dyDescent="0.25">
      <c r="A33" s="38">
        <v>64131</v>
      </c>
      <c r="B33" s="21" t="s">
        <v>60</v>
      </c>
      <c r="C33" s="33">
        <v>50</v>
      </c>
      <c r="D33" s="97">
        <v>408600</v>
      </c>
      <c r="E33" s="99">
        <v>415000</v>
      </c>
    </row>
    <row r="34" spans="1:5" s="1" customFormat="1" ht="21" customHeight="1" x14ac:dyDescent="0.25">
      <c r="A34" s="118">
        <v>65264</v>
      </c>
      <c r="B34" s="21" t="s">
        <v>10</v>
      </c>
      <c r="C34" s="33">
        <v>11000</v>
      </c>
      <c r="D34" s="107"/>
      <c r="E34" s="108"/>
    </row>
    <row r="35" spans="1:5" s="1" customFormat="1" ht="21" customHeight="1" x14ac:dyDescent="0.25">
      <c r="A35" s="116"/>
      <c r="B35" s="19" t="s">
        <v>11</v>
      </c>
      <c r="C35" s="32">
        <v>230000</v>
      </c>
      <c r="D35" s="107"/>
      <c r="E35" s="108"/>
    </row>
    <row r="36" spans="1:5" s="1" customFormat="1" ht="21" customHeight="1" x14ac:dyDescent="0.25">
      <c r="A36" s="116"/>
      <c r="B36" s="19" t="s">
        <v>12</v>
      </c>
      <c r="C36" s="32">
        <v>3000</v>
      </c>
      <c r="D36" s="107"/>
      <c r="E36" s="108"/>
    </row>
    <row r="37" spans="1:5" s="1" customFormat="1" ht="21" customHeight="1" x14ac:dyDescent="0.25">
      <c r="A37" s="116"/>
      <c r="B37" s="19" t="s">
        <v>13</v>
      </c>
      <c r="C37" s="32">
        <v>5000</v>
      </c>
      <c r="D37" s="107"/>
      <c r="E37" s="108"/>
    </row>
    <row r="38" spans="1:5" s="1" customFormat="1" ht="21" customHeight="1" x14ac:dyDescent="0.25">
      <c r="A38" s="116"/>
      <c r="B38" s="19" t="s">
        <v>91</v>
      </c>
      <c r="C38" s="32">
        <v>13000</v>
      </c>
      <c r="D38" s="107"/>
      <c r="E38" s="108"/>
    </row>
    <row r="39" spans="1:5" s="1" customFormat="1" ht="21" customHeight="1" x14ac:dyDescent="0.25">
      <c r="A39" s="116"/>
      <c r="B39" s="19" t="s">
        <v>47</v>
      </c>
      <c r="C39" s="32">
        <v>60000</v>
      </c>
      <c r="D39" s="107"/>
      <c r="E39" s="108"/>
    </row>
    <row r="40" spans="1:5" s="1" customFormat="1" ht="21" customHeight="1" thickBot="1" x14ac:dyDescent="0.3">
      <c r="A40" s="119"/>
      <c r="B40" s="59" t="s">
        <v>164</v>
      </c>
      <c r="C40" s="96">
        <v>7000</v>
      </c>
      <c r="D40" s="114"/>
      <c r="E40" s="115"/>
    </row>
    <row r="41" spans="1:5" s="1" customFormat="1" ht="21" customHeight="1" thickBot="1" x14ac:dyDescent="0.3">
      <c r="A41" s="103" t="s">
        <v>14</v>
      </c>
      <c r="B41" s="104"/>
      <c r="C41" s="37">
        <f>SUM(C33:C40)</f>
        <v>329050</v>
      </c>
      <c r="D41" s="57">
        <f>D33</f>
        <v>408600</v>
      </c>
      <c r="E41" s="56">
        <f>E33</f>
        <v>415000</v>
      </c>
    </row>
    <row r="42" spans="1:5" s="1" customFormat="1" ht="21" customHeight="1" thickBot="1" x14ac:dyDescent="0.3">
      <c r="B42" s="18"/>
      <c r="C42" s="15"/>
    </row>
    <row r="43" spans="1:5" s="1" customFormat="1" ht="26.25" customHeight="1" thickBot="1" x14ac:dyDescent="0.3">
      <c r="A43" s="30" t="s">
        <v>53</v>
      </c>
      <c r="B43" s="34" t="s">
        <v>37</v>
      </c>
      <c r="C43" s="24" t="s">
        <v>89</v>
      </c>
      <c r="D43" s="51" t="s">
        <v>90</v>
      </c>
      <c r="E43" s="24" t="s">
        <v>159</v>
      </c>
    </row>
    <row r="44" spans="1:5" s="1" customFormat="1" ht="21" customHeight="1" x14ac:dyDescent="0.25">
      <c r="A44" s="134">
        <v>6631</v>
      </c>
      <c r="B44" s="135" t="s">
        <v>162</v>
      </c>
      <c r="C44" s="136">
        <v>2000</v>
      </c>
      <c r="D44" s="97">
        <v>55000</v>
      </c>
      <c r="E44" s="99">
        <v>55000</v>
      </c>
    </row>
    <row r="45" spans="1:5" s="1" customFormat="1" ht="21" customHeight="1" thickBot="1" x14ac:dyDescent="0.3">
      <c r="A45" s="48">
        <v>66151</v>
      </c>
      <c r="B45" s="49" t="s">
        <v>38</v>
      </c>
      <c r="C45" s="16">
        <v>40000</v>
      </c>
      <c r="D45" s="114"/>
      <c r="E45" s="115"/>
    </row>
    <row r="46" spans="1:5" s="1" customFormat="1" ht="21" customHeight="1" thickBot="1" x14ac:dyDescent="0.3">
      <c r="A46" s="112" t="s">
        <v>39</v>
      </c>
      <c r="B46" s="113"/>
      <c r="C46" s="35">
        <f>C44+C45</f>
        <v>42000</v>
      </c>
      <c r="D46" s="53">
        <f>D44</f>
        <v>55000</v>
      </c>
      <c r="E46" s="54">
        <f>E44</f>
        <v>55000</v>
      </c>
    </row>
    <row r="47" spans="1:5" s="1" customFormat="1" ht="21" customHeight="1" thickBot="1" x14ac:dyDescent="0.3">
      <c r="B47" s="18"/>
      <c r="C47" s="15"/>
    </row>
    <row r="48" spans="1:5" s="1" customFormat="1" ht="26.25" customHeight="1" thickBot="1" x14ac:dyDescent="0.3">
      <c r="A48" s="30" t="s">
        <v>53</v>
      </c>
      <c r="B48" s="28" t="s">
        <v>3</v>
      </c>
      <c r="C48" s="24" t="s">
        <v>89</v>
      </c>
      <c r="D48" s="51" t="s">
        <v>90</v>
      </c>
      <c r="E48" s="24" t="s">
        <v>159</v>
      </c>
    </row>
    <row r="49" spans="1:5" s="1" customFormat="1" ht="21" customHeight="1" x14ac:dyDescent="0.25">
      <c r="A49" s="6">
        <v>671120</v>
      </c>
      <c r="B49" s="21" t="s">
        <v>4</v>
      </c>
      <c r="C49" s="99">
        <v>562660</v>
      </c>
      <c r="D49" s="97">
        <v>562660</v>
      </c>
      <c r="E49" s="99">
        <v>562660</v>
      </c>
    </row>
    <row r="50" spans="1:5" s="1" customFormat="1" ht="21" customHeight="1" x14ac:dyDescent="0.25">
      <c r="A50" s="11">
        <v>671121</v>
      </c>
      <c r="B50" s="19" t="s">
        <v>5</v>
      </c>
      <c r="C50" s="108"/>
      <c r="D50" s="107"/>
      <c r="E50" s="108"/>
    </row>
    <row r="51" spans="1:5" s="1" customFormat="1" ht="21" customHeight="1" x14ac:dyDescent="0.25">
      <c r="A51" s="89">
        <v>671122</v>
      </c>
      <c r="B51" s="31" t="s">
        <v>6</v>
      </c>
      <c r="C51" s="100"/>
      <c r="D51" s="98"/>
      <c r="E51" s="100"/>
    </row>
    <row r="52" spans="1:5" s="1" customFormat="1" ht="21" customHeight="1" x14ac:dyDescent="0.25">
      <c r="A52" s="11">
        <v>671126</v>
      </c>
      <c r="B52" s="19" t="s">
        <v>163</v>
      </c>
      <c r="C52" s="13">
        <v>8040</v>
      </c>
      <c r="D52" s="137"/>
      <c r="E52" s="13"/>
    </row>
    <row r="53" spans="1:5" s="1" customFormat="1" ht="21" customHeight="1" thickBot="1" x14ac:dyDescent="0.3">
      <c r="A53" s="91">
        <v>671127</v>
      </c>
      <c r="B53" s="49" t="s">
        <v>160</v>
      </c>
      <c r="C53" s="93">
        <v>8000</v>
      </c>
      <c r="D53" s="95">
        <v>8000</v>
      </c>
      <c r="E53" s="96">
        <v>8000</v>
      </c>
    </row>
    <row r="54" spans="1:5" s="1" customFormat="1" ht="21" customHeight="1" thickBot="1" x14ac:dyDescent="0.3">
      <c r="A54" s="103" t="s">
        <v>8</v>
      </c>
      <c r="B54" s="104"/>
      <c r="C54" s="37">
        <f>SUM(C49:C53)</f>
        <v>578700</v>
      </c>
      <c r="D54" s="53">
        <f>D49+D53</f>
        <v>570660</v>
      </c>
      <c r="E54" s="56">
        <f>E49+E53</f>
        <v>570660</v>
      </c>
    </row>
    <row r="55" spans="1:5" s="1" customFormat="1" ht="21" customHeight="1" thickBot="1" x14ac:dyDescent="0.3">
      <c r="A55" s="44"/>
      <c r="B55" s="44"/>
      <c r="C55" s="45"/>
      <c r="E55" s="4"/>
    </row>
    <row r="56" spans="1:5" s="1" customFormat="1" ht="21" customHeight="1" thickBot="1" x14ac:dyDescent="0.3">
      <c r="A56" s="103" t="s">
        <v>88</v>
      </c>
      <c r="B56" s="104"/>
      <c r="C56" s="52">
        <v>65000</v>
      </c>
      <c r="D56" s="55">
        <v>32000</v>
      </c>
      <c r="E56" s="35">
        <v>21000</v>
      </c>
    </row>
    <row r="57" spans="1:5" s="1" customFormat="1" ht="21" customHeight="1" thickBot="1" x14ac:dyDescent="0.3">
      <c r="B57" s="106"/>
      <c r="C57" s="106"/>
    </row>
    <row r="58" spans="1:5" s="1" customFormat="1" ht="26.45" customHeight="1" thickBot="1" x14ac:dyDescent="0.3">
      <c r="A58" s="101" t="s">
        <v>15</v>
      </c>
      <c r="B58" s="102"/>
      <c r="C58" s="52">
        <f>C56+C54+C46+C41+C30+C24+C19</f>
        <v>7886474</v>
      </c>
      <c r="D58" s="53">
        <f>D56+D54+D46+D41+D30+D24+D19</f>
        <v>7900850</v>
      </c>
      <c r="E58" s="54">
        <f>E56+E54+E46+E41+E30+E24+E19</f>
        <v>8006480</v>
      </c>
    </row>
    <row r="59" spans="1:5" s="1" customFormat="1" ht="62.25" customHeight="1" x14ac:dyDescent="0.25"/>
    <row r="60" spans="1:5" s="1" customFormat="1" ht="27.6" customHeight="1" x14ac:dyDescent="0.25">
      <c r="A60" s="122" t="s">
        <v>35</v>
      </c>
      <c r="B60" s="122"/>
      <c r="C60" s="122"/>
      <c r="D60" s="122"/>
      <c r="E60" s="122"/>
    </row>
    <row r="61" spans="1:5" s="1" customFormat="1" ht="21" customHeight="1" thickBot="1" x14ac:dyDescent="0.3"/>
    <row r="62" spans="1:5" s="1" customFormat="1" ht="26.25" customHeight="1" thickBot="1" x14ac:dyDescent="0.3">
      <c r="A62" s="30" t="s">
        <v>53</v>
      </c>
      <c r="B62" s="28" t="s">
        <v>16</v>
      </c>
      <c r="C62" s="29" t="s">
        <v>89</v>
      </c>
      <c r="D62" s="51" t="s">
        <v>90</v>
      </c>
      <c r="E62" s="24" t="s">
        <v>159</v>
      </c>
    </row>
    <row r="63" spans="1:5" s="1" customFormat="1" ht="21" customHeight="1" x14ac:dyDescent="0.25">
      <c r="A63" s="38">
        <v>3111</v>
      </c>
      <c r="B63" s="21" t="s">
        <v>2</v>
      </c>
      <c r="C63" s="17">
        <v>4095000</v>
      </c>
      <c r="D63" s="97">
        <v>6520410</v>
      </c>
      <c r="E63" s="99">
        <v>6630200</v>
      </c>
    </row>
    <row r="64" spans="1:5" s="1" customFormat="1" ht="21" customHeight="1" x14ac:dyDescent="0.25">
      <c r="A64" s="11">
        <v>3113</v>
      </c>
      <c r="B64" s="19" t="s">
        <v>82</v>
      </c>
      <c r="C64" s="13">
        <v>32240</v>
      </c>
      <c r="D64" s="107"/>
      <c r="E64" s="108"/>
    </row>
    <row r="65" spans="1:5" s="1" customFormat="1" ht="21" customHeight="1" x14ac:dyDescent="0.25">
      <c r="A65" s="11">
        <v>3114</v>
      </c>
      <c r="B65" s="19" t="s">
        <v>83</v>
      </c>
      <c r="C65" s="13">
        <v>135200</v>
      </c>
      <c r="D65" s="107"/>
      <c r="E65" s="108"/>
    </row>
    <row r="66" spans="1:5" s="1" customFormat="1" ht="21" customHeight="1" x14ac:dyDescent="0.25">
      <c r="A66" s="11">
        <v>3121</v>
      </c>
      <c r="B66" s="19" t="s">
        <v>84</v>
      </c>
      <c r="C66" s="13">
        <v>141460</v>
      </c>
      <c r="D66" s="107"/>
      <c r="E66" s="108"/>
    </row>
    <row r="67" spans="1:5" s="1" customFormat="1" ht="21" customHeight="1" x14ac:dyDescent="0.25">
      <c r="A67" s="11">
        <v>3131</v>
      </c>
      <c r="B67" s="20" t="s">
        <v>85</v>
      </c>
      <c r="C67" s="13">
        <v>1045000</v>
      </c>
      <c r="D67" s="107"/>
      <c r="E67" s="108"/>
    </row>
    <row r="68" spans="1:5" s="1" customFormat="1" ht="21" customHeight="1" x14ac:dyDescent="0.25">
      <c r="A68" s="38">
        <v>3132</v>
      </c>
      <c r="B68" s="21" t="s">
        <v>86</v>
      </c>
      <c r="C68" s="17">
        <v>875000</v>
      </c>
      <c r="D68" s="107"/>
      <c r="E68" s="108"/>
    </row>
    <row r="69" spans="1:5" s="1" customFormat="1" ht="21" customHeight="1" thickBot="1" x14ac:dyDescent="0.3">
      <c r="A69" s="58">
        <v>3212</v>
      </c>
      <c r="B69" s="59" t="s">
        <v>54</v>
      </c>
      <c r="C69" s="60">
        <v>215000</v>
      </c>
      <c r="D69" s="114"/>
      <c r="E69" s="115"/>
    </row>
    <row r="70" spans="1:5" s="1" customFormat="1" ht="21" customHeight="1" thickBot="1" x14ac:dyDescent="0.3">
      <c r="A70" s="103" t="s">
        <v>17</v>
      </c>
      <c r="B70" s="104"/>
      <c r="C70" s="35">
        <f>C63+C64+C65+C66+C67+C68+C69</f>
        <v>6538900</v>
      </c>
      <c r="D70" s="57">
        <f>D63</f>
        <v>6520410</v>
      </c>
      <c r="E70" s="56">
        <f>E63</f>
        <v>6630200</v>
      </c>
    </row>
    <row r="71" spans="1:5" s="1" customFormat="1" ht="21" customHeight="1" thickBot="1" x14ac:dyDescent="0.3">
      <c r="B71" s="7"/>
      <c r="C71" s="8"/>
      <c r="E71" s="4"/>
    </row>
    <row r="72" spans="1:5" s="1" customFormat="1" ht="26.25" customHeight="1" thickBot="1" x14ac:dyDescent="0.3">
      <c r="A72" s="30" t="s">
        <v>53</v>
      </c>
      <c r="B72" s="28" t="s">
        <v>48</v>
      </c>
      <c r="C72" s="29" t="s">
        <v>89</v>
      </c>
      <c r="D72" s="51" t="s">
        <v>90</v>
      </c>
      <c r="E72" s="24" t="s">
        <v>159</v>
      </c>
    </row>
    <row r="73" spans="1:5" s="1" customFormat="1" ht="21" customHeight="1" x14ac:dyDescent="0.25">
      <c r="A73" s="6">
        <v>3111</v>
      </c>
      <c r="B73" s="21" t="s">
        <v>36</v>
      </c>
      <c r="C73" s="17">
        <v>142699</v>
      </c>
      <c r="D73" s="97">
        <f>140320+172480</f>
        <v>312800</v>
      </c>
      <c r="E73" s="99">
        <v>312800</v>
      </c>
    </row>
    <row r="74" spans="1:5" s="1" customFormat="1" ht="21" customHeight="1" x14ac:dyDescent="0.25">
      <c r="A74" s="89">
        <v>3111</v>
      </c>
      <c r="B74" s="31" t="s">
        <v>49</v>
      </c>
      <c r="C74" s="88">
        <v>91233</v>
      </c>
      <c r="D74" s="98"/>
      <c r="E74" s="100"/>
    </row>
    <row r="75" spans="1:5" s="1" customFormat="1" ht="21" customHeight="1" thickBot="1" x14ac:dyDescent="0.3">
      <c r="A75" s="12">
        <v>3111</v>
      </c>
      <c r="B75" s="31" t="s">
        <v>160</v>
      </c>
      <c r="C75" s="26">
        <v>8000</v>
      </c>
      <c r="D75" s="95">
        <v>8000</v>
      </c>
      <c r="E75" s="96">
        <v>8000</v>
      </c>
    </row>
    <row r="76" spans="1:5" s="1" customFormat="1" ht="21" customHeight="1" thickBot="1" x14ac:dyDescent="0.3">
      <c r="A76" s="103" t="s">
        <v>52</v>
      </c>
      <c r="B76" s="104"/>
      <c r="C76" s="35">
        <f>SUM(C73:C75)</f>
        <v>241932</v>
      </c>
      <c r="D76" s="57">
        <f>D73+D75</f>
        <v>320800</v>
      </c>
      <c r="E76" s="56">
        <f>E73+E75</f>
        <v>320800</v>
      </c>
    </row>
    <row r="77" spans="1:5" s="1" customFormat="1" ht="21" customHeight="1" thickBot="1" x14ac:dyDescent="0.3">
      <c r="B77" s="7"/>
      <c r="C77" s="8"/>
    </row>
    <row r="78" spans="1:5" s="1" customFormat="1" ht="26.25" customHeight="1" thickBot="1" x14ac:dyDescent="0.3">
      <c r="A78" s="30" t="s">
        <v>53</v>
      </c>
      <c r="B78" s="42" t="s">
        <v>50</v>
      </c>
      <c r="C78" s="29" t="s">
        <v>89</v>
      </c>
      <c r="D78" s="51" t="s">
        <v>90</v>
      </c>
      <c r="E78" s="24" t="s">
        <v>159</v>
      </c>
    </row>
    <row r="79" spans="1:5" s="1" customFormat="1" ht="21" customHeight="1" x14ac:dyDescent="0.25">
      <c r="A79" s="116">
        <v>3211</v>
      </c>
      <c r="B79" s="21" t="s">
        <v>63</v>
      </c>
      <c r="C79" s="17">
        <v>25000</v>
      </c>
      <c r="D79" s="97">
        <f>550500+60540+375100</f>
        <v>986140</v>
      </c>
      <c r="E79" s="99">
        <v>982660</v>
      </c>
    </row>
    <row r="80" spans="1:5" s="1" customFormat="1" ht="21" customHeight="1" x14ac:dyDescent="0.25">
      <c r="A80" s="117"/>
      <c r="B80" s="19" t="s">
        <v>64</v>
      </c>
      <c r="C80" s="13">
        <v>15000</v>
      </c>
      <c r="D80" s="107"/>
      <c r="E80" s="108"/>
    </row>
    <row r="81" spans="1:8" s="1" customFormat="1" ht="21" customHeight="1" x14ac:dyDescent="0.25">
      <c r="A81" s="6">
        <v>3212</v>
      </c>
      <c r="B81" s="19" t="s">
        <v>65</v>
      </c>
      <c r="C81" s="13">
        <v>15000</v>
      </c>
      <c r="D81" s="107"/>
      <c r="E81" s="108"/>
    </row>
    <row r="82" spans="1:8" s="1" customFormat="1" ht="21" customHeight="1" x14ac:dyDescent="0.25">
      <c r="A82" s="11">
        <v>3213</v>
      </c>
      <c r="B82" s="19" t="s">
        <v>67</v>
      </c>
      <c r="C82" s="13">
        <v>10000</v>
      </c>
      <c r="D82" s="107"/>
      <c r="E82" s="108"/>
    </row>
    <row r="83" spans="1:8" s="1" customFormat="1" ht="21" customHeight="1" x14ac:dyDescent="0.25">
      <c r="A83" s="11">
        <v>3214</v>
      </c>
      <c r="B83" s="40" t="s">
        <v>66</v>
      </c>
      <c r="C83" s="13">
        <v>10000</v>
      </c>
      <c r="D83" s="107"/>
      <c r="E83" s="108"/>
    </row>
    <row r="84" spans="1:8" s="1" customFormat="1" ht="21" customHeight="1" x14ac:dyDescent="0.25">
      <c r="A84" s="11">
        <v>3221</v>
      </c>
      <c r="B84" s="40" t="s">
        <v>68</v>
      </c>
      <c r="C84" s="13">
        <v>80000</v>
      </c>
      <c r="D84" s="107"/>
      <c r="E84" s="108"/>
      <c r="H84" s="4"/>
    </row>
    <row r="85" spans="1:8" s="1" customFormat="1" ht="21" customHeight="1" x14ac:dyDescent="0.25">
      <c r="A85" s="118">
        <v>3222</v>
      </c>
      <c r="B85" s="19" t="s">
        <v>69</v>
      </c>
      <c r="C85" s="17">
        <v>288165</v>
      </c>
      <c r="D85" s="107"/>
      <c r="E85" s="108"/>
    </row>
    <row r="86" spans="1:8" s="1" customFormat="1" ht="21" customHeight="1" x14ac:dyDescent="0.25">
      <c r="A86" s="116"/>
      <c r="B86" s="19" t="s">
        <v>70</v>
      </c>
      <c r="C86" s="13">
        <v>25767</v>
      </c>
      <c r="D86" s="107"/>
      <c r="E86" s="108"/>
      <c r="H86" s="4"/>
    </row>
    <row r="87" spans="1:8" s="1" customFormat="1" ht="21" customHeight="1" x14ac:dyDescent="0.25">
      <c r="A87" s="117"/>
      <c r="B87" s="40" t="s">
        <v>41</v>
      </c>
      <c r="C87" s="13">
        <v>9000</v>
      </c>
      <c r="D87" s="107"/>
      <c r="E87" s="108"/>
    </row>
    <row r="88" spans="1:8" s="1" customFormat="1" ht="21" customHeight="1" x14ac:dyDescent="0.25">
      <c r="A88" s="92"/>
      <c r="B88" s="40" t="s">
        <v>168</v>
      </c>
      <c r="C88" s="13">
        <v>3000</v>
      </c>
      <c r="D88" s="107"/>
      <c r="E88" s="108"/>
    </row>
    <row r="89" spans="1:8" s="1" customFormat="1" ht="21" customHeight="1" x14ac:dyDescent="0.25">
      <c r="A89" s="11">
        <v>3223</v>
      </c>
      <c r="B89" s="19" t="s">
        <v>71</v>
      </c>
      <c r="C89" s="13">
        <v>256072</v>
      </c>
      <c r="D89" s="107"/>
      <c r="E89" s="108"/>
    </row>
    <row r="90" spans="1:8" s="1" customFormat="1" ht="21" customHeight="1" x14ac:dyDescent="0.25">
      <c r="A90" s="6">
        <v>3224</v>
      </c>
      <c r="B90" s="19" t="s">
        <v>72</v>
      </c>
      <c r="C90" s="13">
        <v>34000</v>
      </c>
      <c r="D90" s="107"/>
      <c r="E90" s="108"/>
    </row>
    <row r="91" spans="1:8" s="1" customFormat="1" ht="21" customHeight="1" x14ac:dyDescent="0.25">
      <c r="A91" s="6">
        <v>3225</v>
      </c>
      <c r="B91" s="19" t="s">
        <v>18</v>
      </c>
      <c r="C91" s="13">
        <v>24800</v>
      </c>
      <c r="D91" s="107"/>
      <c r="E91" s="108"/>
    </row>
    <row r="92" spans="1:8" s="1" customFormat="1" ht="21" customHeight="1" x14ac:dyDescent="0.25">
      <c r="A92" s="6">
        <v>3227</v>
      </c>
      <c r="B92" s="19" t="s">
        <v>42</v>
      </c>
      <c r="C92" s="13">
        <v>6000</v>
      </c>
      <c r="D92" s="107"/>
      <c r="E92" s="108"/>
    </row>
    <row r="93" spans="1:8" s="1" customFormat="1" ht="21" customHeight="1" x14ac:dyDescent="0.25">
      <c r="A93" s="11">
        <v>3231</v>
      </c>
      <c r="B93" s="19" t="s">
        <v>73</v>
      </c>
      <c r="C93" s="13">
        <v>15000</v>
      </c>
      <c r="D93" s="107"/>
      <c r="E93" s="108"/>
    </row>
    <row r="94" spans="1:8" s="1" customFormat="1" ht="21" customHeight="1" x14ac:dyDescent="0.25">
      <c r="A94" s="11">
        <v>3232</v>
      </c>
      <c r="B94" s="40" t="s">
        <v>74</v>
      </c>
      <c r="C94" s="13">
        <v>39338</v>
      </c>
      <c r="D94" s="107"/>
      <c r="E94" s="108"/>
    </row>
    <row r="95" spans="1:8" s="1" customFormat="1" ht="21" customHeight="1" x14ac:dyDescent="0.25">
      <c r="A95" s="11">
        <v>3234</v>
      </c>
      <c r="B95" s="19" t="s">
        <v>75</v>
      </c>
      <c r="C95" s="13">
        <v>38500</v>
      </c>
      <c r="D95" s="107"/>
      <c r="E95" s="108"/>
    </row>
    <row r="96" spans="1:8" s="1" customFormat="1" ht="21" customHeight="1" x14ac:dyDescent="0.25">
      <c r="A96" s="11">
        <v>3235</v>
      </c>
      <c r="B96" s="19" t="s">
        <v>61</v>
      </c>
      <c r="C96" s="13">
        <v>7500</v>
      </c>
      <c r="D96" s="107"/>
      <c r="E96" s="108"/>
    </row>
    <row r="97" spans="1:5" s="1" customFormat="1" ht="21" customHeight="1" x14ac:dyDescent="0.25">
      <c r="A97" s="11">
        <v>3236</v>
      </c>
      <c r="B97" s="19" t="s">
        <v>76</v>
      </c>
      <c r="C97" s="13">
        <v>10000</v>
      </c>
      <c r="D97" s="107"/>
      <c r="E97" s="108"/>
    </row>
    <row r="98" spans="1:5" s="1" customFormat="1" ht="21" customHeight="1" x14ac:dyDescent="0.25">
      <c r="A98" s="11">
        <v>3237</v>
      </c>
      <c r="B98" s="19" t="s">
        <v>77</v>
      </c>
      <c r="C98" s="13">
        <v>4000</v>
      </c>
      <c r="D98" s="107"/>
      <c r="E98" s="108"/>
    </row>
    <row r="99" spans="1:5" s="1" customFormat="1" ht="21" customHeight="1" x14ac:dyDescent="0.25">
      <c r="A99" s="11">
        <v>3238</v>
      </c>
      <c r="B99" s="19" t="s">
        <v>19</v>
      </c>
      <c r="C99" s="13">
        <v>6500</v>
      </c>
      <c r="D99" s="107"/>
      <c r="E99" s="108"/>
    </row>
    <row r="100" spans="1:5" s="1" customFormat="1" ht="21" customHeight="1" x14ac:dyDescent="0.25">
      <c r="A100" s="116"/>
      <c r="B100" s="19" t="s">
        <v>92</v>
      </c>
      <c r="C100" s="13">
        <v>13000</v>
      </c>
      <c r="D100" s="107"/>
      <c r="E100" s="108"/>
    </row>
    <row r="101" spans="1:5" s="1" customFormat="1" ht="21" customHeight="1" x14ac:dyDescent="0.25">
      <c r="A101" s="116"/>
      <c r="B101" s="41" t="s">
        <v>10</v>
      </c>
      <c r="C101" s="13">
        <v>11000</v>
      </c>
      <c r="D101" s="107"/>
      <c r="E101" s="108"/>
    </row>
    <row r="102" spans="1:5" s="1" customFormat="1" ht="21" customHeight="1" x14ac:dyDescent="0.25">
      <c r="A102" s="116"/>
      <c r="B102" s="19" t="s">
        <v>78</v>
      </c>
      <c r="C102" s="13">
        <v>2000</v>
      </c>
      <c r="D102" s="107"/>
      <c r="E102" s="108"/>
    </row>
    <row r="103" spans="1:5" s="1" customFormat="1" ht="21" customHeight="1" x14ac:dyDescent="0.25">
      <c r="A103" s="116"/>
      <c r="B103" s="19" t="s">
        <v>20</v>
      </c>
      <c r="C103" s="13">
        <v>2500</v>
      </c>
      <c r="D103" s="107"/>
      <c r="E103" s="108"/>
    </row>
    <row r="104" spans="1:5" s="1" customFormat="1" ht="21" customHeight="1" x14ac:dyDescent="0.25">
      <c r="A104" s="116"/>
      <c r="B104" s="19" t="s">
        <v>62</v>
      </c>
      <c r="C104" s="13">
        <v>4000</v>
      </c>
      <c r="D104" s="107"/>
      <c r="E104" s="108"/>
    </row>
    <row r="105" spans="1:5" s="1" customFormat="1" ht="21" customHeight="1" x14ac:dyDescent="0.25">
      <c r="A105" s="116"/>
      <c r="B105" s="19" t="s">
        <v>22</v>
      </c>
      <c r="C105" s="13">
        <v>5000</v>
      </c>
      <c r="D105" s="107"/>
      <c r="E105" s="108"/>
    </row>
    <row r="106" spans="1:5" s="1" customFormat="1" ht="21" customHeight="1" x14ac:dyDescent="0.25">
      <c r="A106" s="117"/>
      <c r="B106" s="19" t="s">
        <v>44</v>
      </c>
      <c r="C106" s="13">
        <v>3000</v>
      </c>
      <c r="D106" s="107"/>
      <c r="E106" s="108"/>
    </row>
    <row r="107" spans="1:5" s="1" customFormat="1" ht="21" customHeight="1" thickBot="1" x14ac:dyDescent="0.3">
      <c r="A107" s="12">
        <v>3431</v>
      </c>
      <c r="B107" s="31" t="s">
        <v>21</v>
      </c>
      <c r="C107" s="26">
        <v>2500</v>
      </c>
      <c r="D107" s="114"/>
      <c r="E107" s="115"/>
    </row>
    <row r="108" spans="1:5" s="1" customFormat="1" ht="21" customHeight="1" thickBot="1" x14ac:dyDescent="0.3">
      <c r="A108" s="103" t="s">
        <v>51</v>
      </c>
      <c r="B108" s="104"/>
      <c r="C108" s="37">
        <f>SUM(C79:C107)</f>
        <v>965642</v>
      </c>
      <c r="D108" s="57">
        <f>D79</f>
        <v>986140</v>
      </c>
      <c r="E108" s="56">
        <f>E79</f>
        <v>982660</v>
      </c>
    </row>
    <row r="109" spans="1:5" s="1" customFormat="1" ht="117" customHeight="1" thickBot="1" x14ac:dyDescent="0.3">
      <c r="B109" s="2"/>
      <c r="C109" s="5"/>
      <c r="E109" s="4"/>
    </row>
    <row r="110" spans="1:5" s="1" customFormat="1" ht="27" customHeight="1" thickBot="1" x14ac:dyDescent="0.3">
      <c r="A110" s="30" t="s">
        <v>53</v>
      </c>
      <c r="B110" s="42" t="s">
        <v>79</v>
      </c>
      <c r="C110" s="29" t="s">
        <v>89</v>
      </c>
      <c r="D110" s="51" t="s">
        <v>90</v>
      </c>
      <c r="E110" s="24" t="s">
        <v>159</v>
      </c>
    </row>
    <row r="111" spans="1:5" s="1" customFormat="1" ht="21" customHeight="1" x14ac:dyDescent="0.25">
      <c r="A111" s="38">
        <v>4221</v>
      </c>
      <c r="B111" s="21" t="s">
        <v>80</v>
      </c>
      <c r="C111" s="17">
        <v>52000</v>
      </c>
      <c r="D111" s="97">
        <v>73500</v>
      </c>
      <c r="E111" s="99">
        <v>72820</v>
      </c>
    </row>
    <row r="112" spans="1:5" s="1" customFormat="1" ht="21" customHeight="1" x14ac:dyDescent="0.25">
      <c r="A112" s="91">
        <v>4221</v>
      </c>
      <c r="B112" s="21" t="s">
        <v>165</v>
      </c>
      <c r="C112" s="94">
        <v>80000</v>
      </c>
      <c r="D112" s="107"/>
      <c r="E112" s="108"/>
    </row>
    <row r="113" spans="1:5" s="1" customFormat="1" ht="21" customHeight="1" thickBot="1" x14ac:dyDescent="0.3">
      <c r="A113" s="83">
        <v>4224</v>
      </c>
      <c r="B113" s="61" t="s">
        <v>81</v>
      </c>
      <c r="C113" s="66">
        <v>8000</v>
      </c>
      <c r="D113" s="114"/>
      <c r="E113" s="115"/>
    </row>
    <row r="114" spans="1:5" s="1" customFormat="1" ht="21" customHeight="1" thickBot="1" x14ac:dyDescent="0.3">
      <c r="A114" s="120" t="s">
        <v>157</v>
      </c>
      <c r="B114" s="121"/>
      <c r="C114" s="36">
        <f>SUM(C111:C113)</f>
        <v>140000</v>
      </c>
      <c r="D114" s="81">
        <f>D111</f>
        <v>73500</v>
      </c>
      <c r="E114" s="82">
        <f>E111</f>
        <v>72820</v>
      </c>
    </row>
    <row r="115" spans="1:5" s="1" customFormat="1" ht="16.5" customHeight="1" thickBot="1" x14ac:dyDescent="0.3">
      <c r="B115" s="3"/>
      <c r="C115" s="3"/>
    </row>
    <row r="116" spans="1:5" ht="26.45" customHeight="1" thickBot="1" x14ac:dyDescent="0.3">
      <c r="A116" s="101" t="s">
        <v>23</v>
      </c>
      <c r="B116" s="102"/>
      <c r="C116" s="43">
        <f>C114+C108+C76+C70</f>
        <v>7886474</v>
      </c>
      <c r="D116" s="53">
        <f>D114+D108+D76+D70</f>
        <v>7900850</v>
      </c>
      <c r="E116" s="54">
        <f>E114+E108+E76+E70</f>
        <v>8006480</v>
      </c>
    </row>
    <row r="118" spans="1:5" x14ac:dyDescent="0.25">
      <c r="B118" t="s">
        <v>172</v>
      </c>
    </row>
    <row r="120" spans="1:5" x14ac:dyDescent="0.25">
      <c r="B120" t="s">
        <v>40</v>
      </c>
      <c r="C120" s="10" t="s">
        <v>87</v>
      </c>
    </row>
    <row r="122" spans="1:5" x14ac:dyDescent="0.25">
      <c r="B122" t="s">
        <v>24</v>
      </c>
      <c r="C122" s="10" t="s">
        <v>25</v>
      </c>
      <c r="D122" s="9"/>
    </row>
    <row r="123" spans="1:5" x14ac:dyDescent="0.25">
      <c r="C123" s="10"/>
    </row>
    <row r="125" spans="1:5" x14ac:dyDescent="0.25">
      <c r="C125" s="10"/>
    </row>
    <row r="127" spans="1:5" x14ac:dyDescent="0.25">
      <c r="B127" t="s">
        <v>173</v>
      </c>
    </row>
    <row r="129" spans="2:2" x14ac:dyDescent="0.25">
      <c r="B129" t="s">
        <v>45</v>
      </c>
    </row>
    <row r="131" spans="2:2" x14ac:dyDescent="0.25">
      <c r="B131" t="s">
        <v>46</v>
      </c>
    </row>
  </sheetData>
  <mergeCells count="45">
    <mergeCell ref="A100:A106"/>
    <mergeCell ref="A114:B114"/>
    <mergeCell ref="A116:B116"/>
    <mergeCell ref="A56:B56"/>
    <mergeCell ref="A60:E60"/>
    <mergeCell ref="A108:B108"/>
    <mergeCell ref="A85:A87"/>
    <mergeCell ref="B57:C57"/>
    <mergeCell ref="A70:B70"/>
    <mergeCell ref="A76:B76"/>
    <mergeCell ref="D79:D107"/>
    <mergeCell ref="E79:E107"/>
    <mergeCell ref="D111:D113"/>
    <mergeCell ref="E111:E113"/>
    <mergeCell ref="A79:A80"/>
    <mergeCell ref="D63:D69"/>
    <mergeCell ref="E63:E69"/>
    <mergeCell ref="A54:B54"/>
    <mergeCell ref="A46:B46"/>
    <mergeCell ref="A34:A40"/>
    <mergeCell ref="D33:D40"/>
    <mergeCell ref="E33:E40"/>
    <mergeCell ref="D44:D45"/>
    <mergeCell ref="E44:E45"/>
    <mergeCell ref="A19:B19"/>
    <mergeCell ref="D12:D18"/>
    <mergeCell ref="E12:E18"/>
    <mergeCell ref="D22:D23"/>
    <mergeCell ref="E22:E23"/>
    <mergeCell ref="A1:B1"/>
    <mergeCell ref="A2:B2"/>
    <mergeCell ref="A3:B3"/>
    <mergeCell ref="A4:B4"/>
    <mergeCell ref="A9:E9"/>
    <mergeCell ref="A6:E7"/>
    <mergeCell ref="D73:D74"/>
    <mergeCell ref="E73:E74"/>
    <mergeCell ref="A58:B58"/>
    <mergeCell ref="A41:B41"/>
    <mergeCell ref="B20:C20"/>
    <mergeCell ref="D49:D51"/>
    <mergeCell ref="E49:E51"/>
    <mergeCell ref="C49:C51"/>
    <mergeCell ref="D27:D29"/>
    <mergeCell ref="E27:E29"/>
  </mergeCells>
  <pageMargins left="0.16" right="0.14000000000000001" top="0.36" bottom="0.31" header="0.3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2" workbookViewId="0">
      <selection activeCell="A30" sqref="A30"/>
    </sheetView>
  </sheetViews>
  <sheetFormatPr defaultRowHeight="15" x14ac:dyDescent="0.25"/>
  <cols>
    <col min="1" max="1" width="15.140625" customWidth="1"/>
    <col min="2" max="2" width="34.42578125" customWidth="1"/>
    <col min="3" max="3" width="24.7109375" style="63" customWidth="1"/>
  </cols>
  <sheetData>
    <row r="1" spans="1:3" x14ac:dyDescent="0.25">
      <c r="A1" s="109" t="s">
        <v>26</v>
      </c>
      <c r="B1" s="109"/>
    </row>
    <row r="2" spans="1:3" x14ac:dyDescent="0.25">
      <c r="A2" s="109" t="s">
        <v>27</v>
      </c>
      <c r="B2" s="109"/>
    </row>
    <row r="3" spans="1:3" x14ac:dyDescent="0.25">
      <c r="A3" s="109" t="s">
        <v>28</v>
      </c>
      <c r="B3" s="109"/>
    </row>
    <row r="4" spans="1:3" x14ac:dyDescent="0.25">
      <c r="A4" s="109" t="s">
        <v>29</v>
      </c>
      <c r="B4" s="109"/>
    </row>
    <row r="5" spans="1:3" s="1" customFormat="1" ht="21" customHeight="1" x14ac:dyDescent="0.25">
      <c r="C5" s="64"/>
    </row>
    <row r="6" spans="1:3" s="1" customFormat="1" ht="45" customHeight="1" x14ac:dyDescent="0.25">
      <c r="A6" s="125" t="s">
        <v>166</v>
      </c>
      <c r="B6" s="125"/>
      <c r="C6" s="125"/>
    </row>
    <row r="7" spans="1:3" s="1" customFormat="1" ht="21" customHeight="1" x14ac:dyDescent="0.25">
      <c r="C7" s="64"/>
    </row>
    <row r="8" spans="1:3" s="1" customFormat="1" ht="21" customHeight="1" x14ac:dyDescent="0.25">
      <c r="A8" s="125" t="s">
        <v>95</v>
      </c>
      <c r="B8" s="125"/>
      <c r="C8" s="125"/>
    </row>
    <row r="9" spans="1:3" s="1" customFormat="1" ht="21" customHeight="1" thickBot="1" x14ac:dyDescent="0.3">
      <c r="C9" s="64"/>
    </row>
    <row r="10" spans="1:3" s="1" customFormat="1" ht="21" customHeight="1" thickBot="1" x14ac:dyDescent="0.3">
      <c r="A10" s="68" t="s">
        <v>53</v>
      </c>
      <c r="B10" s="69" t="s">
        <v>93</v>
      </c>
      <c r="C10" s="67" t="s">
        <v>94</v>
      </c>
    </row>
    <row r="11" spans="1:3" s="1" customFormat="1" ht="21" customHeight="1" thickBot="1" x14ac:dyDescent="0.3">
      <c r="A11" s="38">
        <v>6551</v>
      </c>
      <c r="B11" s="21" t="s">
        <v>108</v>
      </c>
      <c r="C11" s="17">
        <v>40000</v>
      </c>
    </row>
    <row r="12" spans="1:3" s="1" customFormat="1" ht="21" customHeight="1" thickBot="1" x14ac:dyDescent="0.3">
      <c r="A12" s="123" t="s">
        <v>96</v>
      </c>
      <c r="B12" s="124"/>
      <c r="C12" s="67">
        <f>C11</f>
        <v>40000</v>
      </c>
    </row>
    <row r="13" spans="1:3" s="1" customFormat="1" ht="21" customHeight="1" x14ac:dyDescent="0.25">
      <c r="C13" s="64"/>
    </row>
    <row r="14" spans="1:3" s="1" customFormat="1" ht="21" customHeight="1" x14ac:dyDescent="0.25">
      <c r="A14" s="125" t="s">
        <v>97</v>
      </c>
      <c r="B14" s="125"/>
      <c r="C14" s="125"/>
    </row>
    <row r="15" spans="1:3" s="1" customFormat="1" ht="21" customHeight="1" thickBot="1" x14ac:dyDescent="0.3">
      <c r="C15" s="64"/>
    </row>
    <row r="16" spans="1:3" s="1" customFormat="1" ht="21" customHeight="1" thickBot="1" x14ac:dyDescent="0.3">
      <c r="A16" s="68" t="s">
        <v>53</v>
      </c>
      <c r="B16" s="69" t="s">
        <v>93</v>
      </c>
      <c r="C16" s="67" t="s">
        <v>94</v>
      </c>
    </row>
    <row r="17" spans="1:3" s="1" customFormat="1" ht="21" customHeight="1" x14ac:dyDescent="0.25">
      <c r="A17" s="38">
        <v>3221</v>
      </c>
      <c r="B17" s="21" t="s">
        <v>102</v>
      </c>
      <c r="C17" s="17">
        <v>4000</v>
      </c>
    </row>
    <row r="18" spans="1:3" s="1" customFormat="1" ht="21" customHeight="1" x14ac:dyDescent="0.25">
      <c r="A18" s="11">
        <v>3224</v>
      </c>
      <c r="B18" s="19" t="s">
        <v>110</v>
      </c>
      <c r="C18" s="13">
        <v>7000</v>
      </c>
    </row>
    <row r="19" spans="1:3" s="1" customFormat="1" ht="21" customHeight="1" x14ac:dyDescent="0.25">
      <c r="A19" s="11">
        <v>3234</v>
      </c>
      <c r="B19" s="19" t="s">
        <v>109</v>
      </c>
      <c r="C19" s="13">
        <v>4000</v>
      </c>
    </row>
    <row r="20" spans="1:3" s="1" customFormat="1" ht="21" customHeight="1" thickBot="1" x14ac:dyDescent="0.3">
      <c r="A20" s="11">
        <v>4221</v>
      </c>
      <c r="B20" s="19" t="s">
        <v>111</v>
      </c>
      <c r="C20" s="13">
        <v>25000</v>
      </c>
    </row>
    <row r="21" spans="1:3" s="1" customFormat="1" ht="21" customHeight="1" thickBot="1" x14ac:dyDescent="0.3">
      <c r="A21" s="123" t="s">
        <v>104</v>
      </c>
      <c r="B21" s="124"/>
      <c r="C21" s="67">
        <f>C17+C18+C19+C20</f>
        <v>40000</v>
      </c>
    </row>
    <row r="22" spans="1:3" s="1" customFormat="1" ht="21" customHeight="1" x14ac:dyDescent="0.25">
      <c r="C22" s="64"/>
    </row>
    <row r="23" spans="1:3" s="1" customFormat="1" ht="21" customHeight="1" x14ac:dyDescent="0.25">
      <c r="C23" s="64"/>
    </row>
    <row r="24" spans="1:3" s="1" customFormat="1" ht="21" customHeight="1" x14ac:dyDescent="0.25">
      <c r="A24" s="1" t="s">
        <v>40</v>
      </c>
      <c r="C24" s="64" t="s">
        <v>107</v>
      </c>
    </row>
    <row r="25" spans="1:3" s="1" customFormat="1" ht="15" customHeight="1" x14ac:dyDescent="0.25">
      <c r="C25" s="64"/>
    </row>
    <row r="26" spans="1:3" s="1" customFormat="1" ht="21" customHeight="1" x14ac:dyDescent="0.25">
      <c r="A26" s="1" t="s">
        <v>24</v>
      </c>
      <c r="C26" s="64" t="s">
        <v>25</v>
      </c>
    </row>
    <row r="27" spans="1:3" s="1" customFormat="1" ht="21" customHeight="1" x14ac:dyDescent="0.25">
      <c r="C27" s="64"/>
    </row>
    <row r="28" spans="1:3" s="1" customFormat="1" ht="21" customHeight="1" x14ac:dyDescent="0.25">
      <c r="C28" s="64"/>
    </row>
    <row r="29" spans="1:3" s="1" customFormat="1" ht="21" customHeight="1" x14ac:dyDescent="0.25">
      <c r="A29" t="s">
        <v>173</v>
      </c>
      <c r="B29"/>
      <c r="C29" s="64"/>
    </row>
    <row r="30" spans="1:3" s="1" customFormat="1" ht="21" customHeight="1" x14ac:dyDescent="0.25">
      <c r="A30"/>
      <c r="B30"/>
      <c r="C30" s="64"/>
    </row>
    <row r="31" spans="1:3" x14ac:dyDescent="0.25">
      <c r="A31" t="s">
        <v>45</v>
      </c>
    </row>
    <row r="33" spans="1:1" x14ac:dyDescent="0.25">
      <c r="A33" t="s">
        <v>46</v>
      </c>
    </row>
  </sheetData>
  <mergeCells count="9">
    <mergeCell ref="A12:B12"/>
    <mergeCell ref="A14:C14"/>
    <mergeCell ref="A21:B21"/>
    <mergeCell ref="A1:B1"/>
    <mergeCell ref="A2:B2"/>
    <mergeCell ref="A3:B3"/>
    <mergeCell ref="A4:B4"/>
    <mergeCell ref="A6:C6"/>
    <mergeCell ref="A8:C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3" workbookViewId="0">
      <selection activeCell="B54" sqref="B54:B56"/>
    </sheetView>
  </sheetViews>
  <sheetFormatPr defaultRowHeight="15" x14ac:dyDescent="0.25"/>
  <cols>
    <col min="1" max="1" width="15.140625" customWidth="1"/>
    <col min="2" max="2" width="34.42578125" customWidth="1"/>
    <col min="3" max="3" width="24.7109375" style="63" customWidth="1"/>
  </cols>
  <sheetData>
    <row r="1" spans="1:3" x14ac:dyDescent="0.25">
      <c r="A1" s="109" t="s">
        <v>26</v>
      </c>
      <c r="B1" s="109"/>
    </row>
    <row r="2" spans="1:3" x14ac:dyDescent="0.25">
      <c r="A2" s="109" t="s">
        <v>27</v>
      </c>
      <c r="B2" s="109"/>
    </row>
    <row r="3" spans="1:3" x14ac:dyDescent="0.25">
      <c r="A3" s="109" t="s">
        <v>28</v>
      </c>
      <c r="B3" s="109"/>
    </row>
    <row r="4" spans="1:3" x14ac:dyDescent="0.25">
      <c r="A4" s="109" t="s">
        <v>29</v>
      </c>
      <c r="B4" s="109"/>
    </row>
    <row r="5" spans="1:3" s="1" customFormat="1" ht="21" customHeight="1" x14ac:dyDescent="0.25">
      <c r="C5" s="64"/>
    </row>
    <row r="6" spans="1:3" s="1" customFormat="1" ht="45" customHeight="1" x14ac:dyDescent="0.25">
      <c r="A6" s="125" t="s">
        <v>167</v>
      </c>
      <c r="B6" s="125"/>
      <c r="C6" s="125"/>
    </row>
    <row r="7" spans="1:3" s="1" customFormat="1" ht="21" customHeight="1" x14ac:dyDescent="0.25">
      <c r="C7" s="64"/>
    </row>
    <row r="8" spans="1:3" s="1" customFormat="1" ht="21" customHeight="1" x14ac:dyDescent="0.25">
      <c r="A8" s="125" t="s">
        <v>95</v>
      </c>
      <c r="B8" s="125"/>
      <c r="C8" s="125"/>
    </row>
    <row r="9" spans="1:3" s="1" customFormat="1" ht="21" customHeight="1" thickBot="1" x14ac:dyDescent="0.3">
      <c r="C9" s="64"/>
    </row>
    <row r="10" spans="1:3" s="1" customFormat="1" ht="21" customHeight="1" thickBot="1" x14ac:dyDescent="0.3">
      <c r="A10" s="68" t="s">
        <v>53</v>
      </c>
      <c r="B10" s="69" t="s">
        <v>93</v>
      </c>
      <c r="C10" s="67" t="s">
        <v>94</v>
      </c>
    </row>
    <row r="11" spans="1:3" s="1" customFormat="1" ht="21" customHeight="1" x14ac:dyDescent="0.25">
      <c r="A11" s="38">
        <v>6361</v>
      </c>
      <c r="B11" s="21" t="s">
        <v>105</v>
      </c>
      <c r="C11" s="17">
        <v>60000</v>
      </c>
    </row>
    <row r="12" spans="1:3" s="1" customFormat="1" ht="21" customHeight="1" thickBot="1" x14ac:dyDescent="0.3">
      <c r="A12" s="39">
        <v>6526</v>
      </c>
      <c r="B12" s="31" t="s">
        <v>106</v>
      </c>
      <c r="C12" s="26">
        <v>60000</v>
      </c>
    </row>
    <row r="13" spans="1:3" s="1" customFormat="1" ht="21" customHeight="1" thickBot="1" x14ac:dyDescent="0.3">
      <c r="A13" s="123" t="s">
        <v>96</v>
      </c>
      <c r="B13" s="124"/>
      <c r="C13" s="67">
        <f>C11+C12</f>
        <v>120000</v>
      </c>
    </row>
    <row r="14" spans="1:3" s="1" customFormat="1" ht="21" customHeight="1" x14ac:dyDescent="0.25">
      <c r="C14" s="64"/>
    </row>
    <row r="15" spans="1:3" s="1" customFormat="1" ht="21" customHeight="1" x14ac:dyDescent="0.25">
      <c r="A15" s="125" t="s">
        <v>97</v>
      </c>
      <c r="B15" s="125"/>
      <c r="C15" s="125"/>
    </row>
    <row r="16" spans="1:3" s="1" customFormat="1" ht="21" customHeight="1" thickBot="1" x14ac:dyDescent="0.3">
      <c r="C16" s="64"/>
    </row>
    <row r="17" spans="1:3" s="1" customFormat="1" ht="21" customHeight="1" thickBot="1" x14ac:dyDescent="0.3">
      <c r="A17" s="68" t="s">
        <v>53</v>
      </c>
      <c r="B17" s="69" t="s">
        <v>93</v>
      </c>
      <c r="C17" s="67" t="s">
        <v>94</v>
      </c>
    </row>
    <row r="18" spans="1:3" s="1" customFormat="1" ht="21" customHeight="1" x14ac:dyDescent="0.25">
      <c r="A18" s="38">
        <v>3111</v>
      </c>
      <c r="B18" s="21" t="s">
        <v>98</v>
      </c>
      <c r="C18" s="17">
        <v>85233</v>
      </c>
    </row>
    <row r="19" spans="1:3" s="1" customFormat="1" ht="21" customHeight="1" x14ac:dyDescent="0.25">
      <c r="A19" s="11">
        <v>3121</v>
      </c>
      <c r="B19" s="19" t="s">
        <v>99</v>
      </c>
      <c r="C19" s="13">
        <v>6000</v>
      </c>
    </row>
    <row r="20" spans="1:3" s="1" customFormat="1" ht="21" customHeight="1" x14ac:dyDescent="0.25">
      <c r="A20" s="11">
        <v>3221</v>
      </c>
      <c r="B20" s="19" t="s">
        <v>100</v>
      </c>
      <c r="C20" s="13">
        <v>1000</v>
      </c>
    </row>
    <row r="21" spans="1:3" s="1" customFormat="1" ht="21" customHeight="1" x14ac:dyDescent="0.25">
      <c r="A21" s="11">
        <v>3221</v>
      </c>
      <c r="B21" s="19" t="s">
        <v>102</v>
      </c>
      <c r="C21" s="13">
        <v>1000</v>
      </c>
    </row>
    <row r="22" spans="1:3" s="1" customFormat="1" ht="21" customHeight="1" x14ac:dyDescent="0.25">
      <c r="A22" s="11">
        <v>3222</v>
      </c>
      <c r="B22" s="19" t="s">
        <v>101</v>
      </c>
      <c r="C22" s="13">
        <v>25767</v>
      </c>
    </row>
    <row r="23" spans="1:3" s="1" customFormat="1" ht="21" customHeight="1" thickBot="1" x14ac:dyDescent="0.3">
      <c r="A23" s="39">
        <v>3224</v>
      </c>
      <c r="B23" s="31" t="s">
        <v>103</v>
      </c>
      <c r="C23" s="26">
        <v>1000</v>
      </c>
    </row>
    <row r="24" spans="1:3" s="1" customFormat="1" ht="21" customHeight="1" thickBot="1" x14ac:dyDescent="0.3">
      <c r="A24" s="123" t="s">
        <v>104</v>
      </c>
      <c r="B24" s="124"/>
      <c r="C24" s="67">
        <f>SUM(C18:C23)</f>
        <v>120000</v>
      </c>
    </row>
    <row r="25" spans="1:3" s="1" customFormat="1" ht="21" customHeight="1" x14ac:dyDescent="0.25">
      <c r="C25" s="64"/>
    </row>
    <row r="26" spans="1:3" s="1" customFormat="1" ht="21" customHeight="1" x14ac:dyDescent="0.25">
      <c r="C26" s="64"/>
    </row>
    <row r="27" spans="1:3" s="1" customFormat="1" ht="21" customHeight="1" x14ac:dyDescent="0.25">
      <c r="A27" s="1" t="s">
        <v>40</v>
      </c>
      <c r="C27" s="64" t="s">
        <v>107</v>
      </c>
    </row>
    <row r="28" spans="1:3" s="1" customFormat="1" ht="15" customHeight="1" x14ac:dyDescent="0.25">
      <c r="C28" s="64"/>
    </row>
    <row r="29" spans="1:3" s="1" customFormat="1" ht="21" customHeight="1" x14ac:dyDescent="0.25">
      <c r="A29" s="1" t="s">
        <v>24</v>
      </c>
      <c r="C29" s="64" t="s">
        <v>25</v>
      </c>
    </row>
    <row r="30" spans="1:3" s="1" customFormat="1" ht="21" customHeight="1" x14ac:dyDescent="0.25">
      <c r="C30" s="64"/>
    </row>
    <row r="31" spans="1:3" s="1" customFormat="1" ht="21" customHeight="1" x14ac:dyDescent="0.25">
      <c r="C31" s="64"/>
    </row>
    <row r="32" spans="1:3" s="1" customFormat="1" ht="21" customHeight="1" x14ac:dyDescent="0.25">
      <c r="A32" t="s">
        <v>173</v>
      </c>
      <c r="B32"/>
      <c r="C32" s="64"/>
    </row>
    <row r="33" spans="1:3" s="1" customFormat="1" ht="21" customHeight="1" x14ac:dyDescent="0.25">
      <c r="A33"/>
      <c r="B33"/>
      <c r="C33" s="64"/>
    </row>
    <row r="34" spans="1:3" x14ac:dyDescent="0.25">
      <c r="A34" t="s">
        <v>45</v>
      </c>
    </row>
    <row r="36" spans="1:3" x14ac:dyDescent="0.25">
      <c r="A36" t="s">
        <v>46</v>
      </c>
    </row>
  </sheetData>
  <mergeCells count="9">
    <mergeCell ref="A15:C15"/>
    <mergeCell ref="A24:B24"/>
    <mergeCell ref="A13:B13"/>
    <mergeCell ref="A1:B1"/>
    <mergeCell ref="A2:B2"/>
    <mergeCell ref="A3:B3"/>
    <mergeCell ref="A4:B4"/>
    <mergeCell ref="A6:C6"/>
    <mergeCell ref="A8:C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E35" sqref="E35"/>
    </sheetView>
  </sheetViews>
  <sheetFormatPr defaultRowHeight="15" x14ac:dyDescent="0.25"/>
  <cols>
    <col min="1" max="1" width="46.140625" customWidth="1"/>
    <col min="2" max="2" width="19.28515625" customWidth="1"/>
    <col min="3" max="3" width="21.28515625" customWidth="1"/>
    <col min="5" max="5" width="20.85546875" customWidth="1"/>
  </cols>
  <sheetData>
    <row r="1" spans="1:3" x14ac:dyDescent="0.25">
      <c r="A1" t="s">
        <v>26</v>
      </c>
    </row>
    <row r="2" spans="1:3" x14ac:dyDescent="0.25">
      <c r="A2" t="s">
        <v>27</v>
      </c>
    </row>
    <row r="3" spans="1:3" x14ac:dyDescent="0.25">
      <c r="A3" t="s">
        <v>28</v>
      </c>
    </row>
    <row r="4" spans="1:3" x14ac:dyDescent="0.25">
      <c r="A4" t="s">
        <v>29</v>
      </c>
    </row>
    <row r="5" spans="1:3" ht="6" customHeight="1" x14ac:dyDescent="0.25"/>
    <row r="6" spans="1:3" x14ac:dyDescent="0.25">
      <c r="A6" s="111" t="s">
        <v>169</v>
      </c>
      <c r="B6" s="111"/>
      <c r="C6" s="111"/>
    </row>
    <row r="7" spans="1:3" ht="7.5" customHeight="1" x14ac:dyDescent="0.25">
      <c r="A7" s="111"/>
      <c r="B7" s="111"/>
      <c r="C7" s="111"/>
    </row>
    <row r="8" spans="1:3" ht="15.75" customHeight="1" thickBot="1" x14ac:dyDescent="0.3"/>
    <row r="9" spans="1:3" ht="21" customHeight="1" thickBot="1" x14ac:dyDescent="0.3">
      <c r="A9" s="70" t="s">
        <v>112</v>
      </c>
      <c r="B9" s="71" t="s">
        <v>113</v>
      </c>
      <c r="C9" s="72" t="s">
        <v>114</v>
      </c>
    </row>
    <row r="10" spans="1:3" ht="21" customHeight="1" thickBot="1" x14ac:dyDescent="0.3">
      <c r="A10" s="131" t="s">
        <v>115</v>
      </c>
      <c r="B10" s="132"/>
      <c r="C10" s="133"/>
    </row>
    <row r="11" spans="1:3" ht="21" customHeight="1" x14ac:dyDescent="0.25">
      <c r="A11" s="38" t="s">
        <v>116</v>
      </c>
      <c r="B11" s="73">
        <v>15000</v>
      </c>
      <c r="C11" s="46" t="s">
        <v>117</v>
      </c>
    </row>
    <row r="12" spans="1:3" ht="21" customHeight="1" x14ac:dyDescent="0.25">
      <c r="A12" s="74" t="s">
        <v>118</v>
      </c>
      <c r="B12" s="73">
        <v>6000</v>
      </c>
      <c r="C12" s="46" t="s">
        <v>117</v>
      </c>
    </row>
    <row r="13" spans="1:3" ht="21" customHeight="1" x14ac:dyDescent="0.25">
      <c r="A13" s="11" t="s">
        <v>119</v>
      </c>
      <c r="B13" s="75">
        <v>15000</v>
      </c>
      <c r="C13" s="46" t="s">
        <v>117</v>
      </c>
    </row>
    <row r="14" spans="1:3" ht="21" customHeight="1" x14ac:dyDescent="0.25">
      <c r="A14" s="11" t="s">
        <v>120</v>
      </c>
      <c r="B14" s="75">
        <v>28000</v>
      </c>
      <c r="C14" s="46" t="s">
        <v>117</v>
      </c>
    </row>
    <row r="15" spans="1:3" ht="21" customHeight="1" x14ac:dyDescent="0.25">
      <c r="A15" s="11" t="s">
        <v>121</v>
      </c>
      <c r="B15" s="75">
        <v>8000</v>
      </c>
      <c r="C15" s="46" t="s">
        <v>117</v>
      </c>
    </row>
    <row r="16" spans="1:3" ht="21" customHeight="1" x14ac:dyDescent="0.25">
      <c r="A16" s="11" t="s">
        <v>122</v>
      </c>
      <c r="B16" s="75">
        <v>4000</v>
      </c>
      <c r="C16" s="46" t="s">
        <v>117</v>
      </c>
    </row>
    <row r="17" spans="1:3" ht="21" customHeight="1" x14ac:dyDescent="0.25">
      <c r="A17" s="11" t="s">
        <v>123</v>
      </c>
      <c r="B17" s="75">
        <v>4000</v>
      </c>
      <c r="C17" s="46" t="s">
        <v>117</v>
      </c>
    </row>
    <row r="18" spans="1:3" ht="21" customHeight="1" x14ac:dyDescent="0.25">
      <c r="A18" s="11" t="s">
        <v>154</v>
      </c>
      <c r="B18" s="75">
        <f>256072</f>
        <v>256072</v>
      </c>
      <c r="C18" s="46" t="s">
        <v>155</v>
      </c>
    </row>
    <row r="19" spans="1:3" ht="21" customHeight="1" x14ac:dyDescent="0.25">
      <c r="A19" s="11" t="s">
        <v>124</v>
      </c>
      <c r="B19" s="75">
        <v>34000</v>
      </c>
      <c r="C19" s="46" t="s">
        <v>117</v>
      </c>
    </row>
    <row r="20" spans="1:3" ht="21" customHeight="1" x14ac:dyDescent="0.25">
      <c r="A20" s="11" t="s">
        <v>18</v>
      </c>
      <c r="B20" s="75">
        <v>24800</v>
      </c>
      <c r="C20" s="46" t="s">
        <v>117</v>
      </c>
    </row>
    <row r="21" spans="1:3" ht="21" customHeight="1" x14ac:dyDescent="0.25">
      <c r="A21" s="126" t="s">
        <v>125</v>
      </c>
      <c r="B21" s="127"/>
      <c r="C21" s="128"/>
    </row>
    <row r="22" spans="1:3" ht="21" customHeight="1" x14ac:dyDescent="0.25">
      <c r="A22" s="11" t="s">
        <v>126</v>
      </c>
      <c r="B22" s="75">
        <v>45000</v>
      </c>
      <c r="C22" s="46" t="s">
        <v>117</v>
      </c>
    </row>
    <row r="23" spans="1:3" ht="21" customHeight="1" x14ac:dyDescent="0.25">
      <c r="A23" s="11" t="s">
        <v>127</v>
      </c>
      <c r="B23" s="75">
        <v>13000</v>
      </c>
      <c r="C23" s="46" t="s">
        <v>117</v>
      </c>
    </row>
    <row r="24" spans="1:3" ht="21" customHeight="1" x14ac:dyDescent="0.25">
      <c r="A24" s="11" t="s">
        <v>128</v>
      </c>
      <c r="B24" s="75">
        <v>12000</v>
      </c>
      <c r="C24" s="46" t="s">
        <v>117</v>
      </c>
    </row>
    <row r="25" spans="1:3" ht="21" customHeight="1" x14ac:dyDescent="0.25">
      <c r="A25" s="11" t="s">
        <v>129</v>
      </c>
      <c r="B25" s="75">
        <v>42000</v>
      </c>
      <c r="C25" s="46" t="s">
        <v>117</v>
      </c>
    </row>
    <row r="26" spans="1:3" ht="21" customHeight="1" x14ac:dyDescent="0.25">
      <c r="A26" s="11" t="s">
        <v>130</v>
      </c>
      <c r="B26" s="75">
        <v>19000</v>
      </c>
      <c r="C26" s="46" t="s">
        <v>117</v>
      </c>
    </row>
    <row r="27" spans="1:3" ht="21" customHeight="1" x14ac:dyDescent="0.25">
      <c r="A27" s="11" t="s">
        <v>131</v>
      </c>
      <c r="B27" s="75">
        <v>42000</v>
      </c>
      <c r="C27" s="46" t="s">
        <v>117</v>
      </c>
    </row>
    <row r="28" spans="1:3" ht="21" customHeight="1" x14ac:dyDescent="0.25">
      <c r="A28" s="11" t="s">
        <v>132</v>
      </c>
      <c r="B28" s="75">
        <v>30000</v>
      </c>
      <c r="C28" s="46" t="s">
        <v>117</v>
      </c>
    </row>
    <row r="29" spans="1:3" ht="21" customHeight="1" x14ac:dyDescent="0.25">
      <c r="A29" s="11" t="s">
        <v>133</v>
      </c>
      <c r="B29" s="75">
        <v>26000</v>
      </c>
      <c r="C29" s="46" t="s">
        <v>117</v>
      </c>
    </row>
    <row r="30" spans="1:3" ht="21" customHeight="1" x14ac:dyDescent="0.25">
      <c r="A30" s="11" t="s">
        <v>134</v>
      </c>
      <c r="B30" s="75">
        <v>15000</v>
      </c>
      <c r="C30" s="46" t="s">
        <v>117</v>
      </c>
    </row>
    <row r="31" spans="1:3" ht="21" customHeight="1" x14ac:dyDescent="0.25">
      <c r="A31" s="11" t="s">
        <v>135</v>
      </c>
      <c r="B31" s="75">
        <v>10000</v>
      </c>
      <c r="C31" s="46" t="s">
        <v>117</v>
      </c>
    </row>
    <row r="32" spans="1:3" ht="21" customHeight="1" x14ac:dyDescent="0.25">
      <c r="A32" s="11" t="s">
        <v>170</v>
      </c>
      <c r="B32" s="75">
        <v>5000</v>
      </c>
      <c r="C32" s="46" t="s">
        <v>117</v>
      </c>
    </row>
    <row r="33" spans="1:3" ht="21" customHeight="1" x14ac:dyDescent="0.25">
      <c r="A33" s="11" t="s">
        <v>136</v>
      </c>
      <c r="B33" s="75">
        <v>16000</v>
      </c>
      <c r="C33" s="46" t="s">
        <v>117</v>
      </c>
    </row>
    <row r="34" spans="1:3" ht="21" customHeight="1" x14ac:dyDescent="0.25">
      <c r="A34" s="11" t="s">
        <v>137</v>
      </c>
      <c r="B34" s="75">
        <v>28000</v>
      </c>
      <c r="C34" s="46" t="s">
        <v>117</v>
      </c>
    </row>
    <row r="35" spans="1:3" ht="21" customHeight="1" x14ac:dyDescent="0.25">
      <c r="A35" s="11" t="s">
        <v>138</v>
      </c>
      <c r="B35" s="75">
        <v>11000</v>
      </c>
      <c r="C35" s="46" t="s">
        <v>117</v>
      </c>
    </row>
    <row r="36" spans="1:3" ht="21" customHeight="1" x14ac:dyDescent="0.25">
      <c r="A36" s="11" t="s">
        <v>139</v>
      </c>
      <c r="B36" s="75">
        <v>9000</v>
      </c>
      <c r="C36" s="46" t="s">
        <v>117</v>
      </c>
    </row>
    <row r="37" spans="1:3" ht="21" customHeight="1" x14ac:dyDescent="0.25">
      <c r="A37" s="126" t="s">
        <v>140</v>
      </c>
      <c r="B37" s="127"/>
      <c r="C37" s="128"/>
    </row>
    <row r="38" spans="1:3" ht="21" customHeight="1" x14ac:dyDescent="0.25">
      <c r="A38" s="11" t="s">
        <v>141</v>
      </c>
      <c r="B38" s="75">
        <v>8000</v>
      </c>
      <c r="C38" s="46" t="s">
        <v>117</v>
      </c>
    </row>
    <row r="39" spans="1:3" ht="21" customHeight="1" x14ac:dyDescent="0.25">
      <c r="A39" s="11" t="s">
        <v>142</v>
      </c>
      <c r="B39" s="75">
        <v>3000</v>
      </c>
      <c r="C39" s="46" t="s">
        <v>117</v>
      </c>
    </row>
    <row r="40" spans="1:3" ht="21" customHeight="1" x14ac:dyDescent="0.25">
      <c r="A40" s="11" t="s">
        <v>143</v>
      </c>
      <c r="B40" s="75">
        <v>4000</v>
      </c>
      <c r="C40" s="47" t="s">
        <v>117</v>
      </c>
    </row>
    <row r="41" spans="1:3" ht="21" customHeight="1" x14ac:dyDescent="0.25">
      <c r="A41" s="92" t="s">
        <v>144</v>
      </c>
      <c r="B41" s="73">
        <v>39338</v>
      </c>
      <c r="C41" s="46" t="s">
        <v>117</v>
      </c>
    </row>
    <row r="42" spans="1:3" ht="21" customHeight="1" x14ac:dyDescent="0.25">
      <c r="A42" s="11" t="s">
        <v>145</v>
      </c>
      <c r="B42" s="75">
        <v>15000</v>
      </c>
      <c r="C42" s="46" t="s">
        <v>117</v>
      </c>
    </row>
    <row r="43" spans="1:3" ht="21" customHeight="1" x14ac:dyDescent="0.25">
      <c r="A43" s="11" t="s">
        <v>146</v>
      </c>
      <c r="B43" s="75">
        <v>5500</v>
      </c>
      <c r="C43" s="46" t="s">
        <v>117</v>
      </c>
    </row>
    <row r="44" spans="1:3" ht="21" customHeight="1" x14ac:dyDescent="0.25">
      <c r="A44" s="11" t="s">
        <v>147</v>
      </c>
      <c r="B44" s="75">
        <v>7000</v>
      </c>
      <c r="C44" s="46" t="s">
        <v>117</v>
      </c>
    </row>
    <row r="45" spans="1:3" ht="21" customHeight="1" x14ac:dyDescent="0.25">
      <c r="A45" s="11" t="s">
        <v>148</v>
      </c>
      <c r="B45" s="75">
        <v>11000</v>
      </c>
      <c r="C45" s="46" t="s">
        <v>117</v>
      </c>
    </row>
    <row r="46" spans="1:3" ht="21" customHeight="1" x14ac:dyDescent="0.25">
      <c r="A46" s="11" t="s">
        <v>149</v>
      </c>
      <c r="B46" s="75">
        <v>4000</v>
      </c>
      <c r="C46" s="46" t="s">
        <v>117</v>
      </c>
    </row>
    <row r="47" spans="1:3" ht="21" customHeight="1" x14ac:dyDescent="0.25">
      <c r="A47" s="11" t="s">
        <v>150</v>
      </c>
      <c r="B47" s="75">
        <v>6000</v>
      </c>
      <c r="C47" s="46" t="s">
        <v>117</v>
      </c>
    </row>
    <row r="48" spans="1:3" ht="21" customHeight="1" x14ac:dyDescent="0.25">
      <c r="A48" s="11" t="s">
        <v>42</v>
      </c>
      <c r="B48" s="75">
        <v>6000</v>
      </c>
      <c r="C48" s="46" t="s">
        <v>117</v>
      </c>
    </row>
    <row r="49" spans="1:3" ht="21" customHeight="1" x14ac:dyDescent="0.25">
      <c r="A49" s="11" t="s">
        <v>151</v>
      </c>
      <c r="B49" s="75">
        <v>4000</v>
      </c>
      <c r="C49" s="46" t="s">
        <v>117</v>
      </c>
    </row>
    <row r="50" spans="1:3" ht="21" customHeight="1" x14ac:dyDescent="0.25">
      <c r="A50" s="11" t="s">
        <v>19</v>
      </c>
      <c r="B50" s="75">
        <v>6500</v>
      </c>
      <c r="C50" s="46" t="s">
        <v>117</v>
      </c>
    </row>
    <row r="51" spans="1:3" ht="21" customHeight="1" x14ac:dyDescent="0.25">
      <c r="A51" s="11" t="s">
        <v>78</v>
      </c>
      <c r="B51" s="75">
        <v>2000</v>
      </c>
      <c r="C51" s="46" t="s">
        <v>117</v>
      </c>
    </row>
    <row r="52" spans="1:3" ht="21" customHeight="1" x14ac:dyDescent="0.25">
      <c r="A52" s="11" t="s">
        <v>21</v>
      </c>
      <c r="B52" s="75">
        <v>2500</v>
      </c>
      <c r="C52" s="47" t="s">
        <v>117</v>
      </c>
    </row>
    <row r="53" spans="1:3" ht="21" customHeight="1" x14ac:dyDescent="0.25">
      <c r="A53" s="126" t="s">
        <v>152</v>
      </c>
      <c r="B53" s="127"/>
      <c r="C53" s="128"/>
    </row>
    <row r="54" spans="1:3" ht="21" customHeight="1" x14ac:dyDescent="0.25">
      <c r="A54" s="85" t="s">
        <v>153</v>
      </c>
      <c r="B54" s="65">
        <v>52000</v>
      </c>
      <c r="C54" s="86" t="s">
        <v>117</v>
      </c>
    </row>
    <row r="55" spans="1:3" ht="21" customHeight="1" x14ac:dyDescent="0.25">
      <c r="A55" s="76" t="s">
        <v>171</v>
      </c>
      <c r="B55" s="65">
        <v>80000</v>
      </c>
      <c r="C55" s="77" t="s">
        <v>117</v>
      </c>
    </row>
    <row r="56" spans="1:3" ht="21" customHeight="1" thickBot="1" x14ac:dyDescent="0.3">
      <c r="A56" s="87" t="s">
        <v>81</v>
      </c>
      <c r="B56" s="84">
        <v>8000</v>
      </c>
      <c r="C56" s="78" t="s">
        <v>117</v>
      </c>
    </row>
    <row r="58" spans="1:3" x14ac:dyDescent="0.25">
      <c r="A58" t="s">
        <v>172</v>
      </c>
    </row>
    <row r="59" spans="1:3" ht="4.5" customHeight="1" x14ac:dyDescent="0.25">
      <c r="B59" s="79"/>
    </row>
    <row r="60" spans="1:3" x14ac:dyDescent="0.25">
      <c r="A60" t="s">
        <v>40</v>
      </c>
      <c r="B60" s="129" t="s">
        <v>107</v>
      </c>
      <c r="C60" s="129"/>
    </row>
    <row r="61" spans="1:3" ht="6" customHeight="1" x14ac:dyDescent="0.25">
      <c r="B61" s="62"/>
      <c r="C61" s="62"/>
    </row>
    <row r="62" spans="1:3" x14ac:dyDescent="0.25">
      <c r="A62" t="s">
        <v>24</v>
      </c>
      <c r="B62" s="130" t="s">
        <v>25</v>
      </c>
      <c r="C62" s="130"/>
    </row>
    <row r="65" spans="1:3" x14ac:dyDescent="0.25">
      <c r="B65" s="62"/>
    </row>
    <row r="66" spans="1:3" x14ac:dyDescent="0.25">
      <c r="A66" t="s">
        <v>173</v>
      </c>
      <c r="B66" s="80"/>
    </row>
    <row r="67" spans="1:3" ht="6" customHeight="1" x14ac:dyDescent="0.25">
      <c r="B67" s="129"/>
      <c r="C67" s="129"/>
    </row>
    <row r="68" spans="1:3" x14ac:dyDescent="0.25">
      <c r="A68" s="109" t="s">
        <v>45</v>
      </c>
      <c r="B68" s="109"/>
    </row>
    <row r="69" spans="1:3" ht="5.25" customHeight="1" x14ac:dyDescent="0.25"/>
    <row r="70" spans="1:3" x14ac:dyDescent="0.25">
      <c r="A70" s="109" t="s">
        <v>46</v>
      </c>
      <c r="B70" s="109"/>
    </row>
  </sheetData>
  <mergeCells count="10">
    <mergeCell ref="A6:C7"/>
    <mergeCell ref="A10:C10"/>
    <mergeCell ref="A21:C21"/>
    <mergeCell ref="A37:C37"/>
    <mergeCell ref="A70:B70"/>
    <mergeCell ref="A53:C53"/>
    <mergeCell ref="B60:C60"/>
    <mergeCell ref="B62:C62"/>
    <mergeCell ref="B67:C67"/>
    <mergeCell ref="A68:B6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2021.</vt:lpstr>
      <vt:lpstr>DVORANA</vt:lpstr>
      <vt:lpstr>BORAVAK</vt:lpstr>
      <vt:lpstr>PLAN NABAVE</vt:lpstr>
      <vt:lpstr>List2</vt:lpstr>
      <vt:lpstr>'2021.'!Podrucje_ispisa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Melanija</dc:creator>
  <cp:lastModifiedBy>Korisnik</cp:lastModifiedBy>
  <cp:lastPrinted>2020-11-24T11:16:24Z</cp:lastPrinted>
  <dcterms:created xsi:type="dcterms:W3CDTF">2012-12-17T20:04:49Z</dcterms:created>
  <dcterms:modified xsi:type="dcterms:W3CDTF">2020-12-18T11:12:58Z</dcterms:modified>
</cp:coreProperties>
</file>